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ublic\_Brock_Kamrath\Sean_Kanyuk\Hangman_Creek_Watershed\Soil_and_Land_use\200 cm soil and land use\"/>
    </mc:Choice>
  </mc:AlternateContent>
  <xr:revisionPtr revIDLastSave="0" documentId="13_ncr:1_{83EF9199-9CA5-4E6D-AA8C-FEB03A5F3CD1}" xr6:coauthVersionLast="47" xr6:coauthVersionMax="47" xr10:uidLastSave="{00000000-0000-0000-0000-000000000000}"/>
  <bookViews>
    <workbookView xWindow="28680" yWindow="-120" windowWidth="29040" windowHeight="15720" tabRatio="701" activeTab="1" xr2:uid="{65B47561-6DCE-4359-89E5-CFF9539766DB}"/>
  </bookViews>
  <sheets>
    <sheet name="Hangman Creek" sheetId="7" r:id="rId1"/>
    <sheet name="Sheet2" sheetId="8" r:id="rId2"/>
    <sheet name="Rock Creek Canyon" sheetId="1" r:id="rId3"/>
    <sheet name="Upper Rock Creek" sheetId="3" r:id="rId4"/>
    <sheet name="Little Hangman Creek" sheetId="2" r:id="rId5"/>
    <sheet name="All Basins Land Use Tables" sheetId="5" r:id="rId6"/>
    <sheet name="All Basins Soil Texture Tables" sheetId="6" r:id="rId7"/>
    <sheet name="All Basins Hydro Groups Tables" sheetId="4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2" i="8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2" i="7"/>
  <c r="G4" i="1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2" i="7"/>
  <c r="N4" i="1"/>
  <c r="M4" i="1"/>
  <c r="F4" i="1"/>
  <c r="E4" i="1"/>
  <c r="U5" i="1"/>
  <c r="U6" i="1"/>
  <c r="U7" i="1"/>
  <c r="U8" i="1"/>
  <c r="U9" i="1"/>
  <c r="U10" i="1"/>
  <c r="U4" i="1"/>
  <c r="T5" i="1"/>
  <c r="T6" i="1"/>
  <c r="T7" i="1"/>
  <c r="T8" i="1"/>
  <c r="T9" i="1"/>
  <c r="T10" i="1"/>
  <c r="T4" i="1"/>
  <c r="S5" i="1"/>
  <c r="S6" i="1"/>
  <c r="S7" i="1"/>
  <c r="S8" i="1"/>
  <c r="S9" i="1"/>
  <c r="S10" i="1"/>
  <c r="S4" i="1"/>
  <c r="U5" i="3"/>
  <c r="U6" i="3"/>
  <c r="U7" i="3"/>
  <c r="U8" i="3"/>
  <c r="U9" i="3"/>
  <c r="U4" i="3"/>
  <c r="T5" i="3"/>
  <c r="T6" i="3"/>
  <c r="T7" i="3"/>
  <c r="T8" i="3"/>
  <c r="T9" i="3"/>
  <c r="T4" i="3"/>
  <c r="S5" i="3"/>
  <c r="S6" i="3"/>
  <c r="S7" i="3"/>
  <c r="S8" i="3"/>
  <c r="S9" i="3"/>
  <c r="S4" i="3"/>
  <c r="U5" i="2"/>
  <c r="U6" i="2"/>
  <c r="U7" i="2"/>
  <c r="U8" i="2"/>
  <c r="U9" i="2"/>
  <c r="U4" i="2"/>
  <c r="T4" i="2"/>
  <c r="T5" i="2"/>
  <c r="T6" i="2"/>
  <c r="T7" i="2"/>
  <c r="T8" i="2"/>
  <c r="T9" i="2"/>
  <c r="S5" i="2"/>
  <c r="S6" i="2"/>
  <c r="S7" i="2"/>
  <c r="S8" i="2"/>
  <c r="S9" i="2"/>
  <c r="S4" i="2"/>
  <c r="N8" i="1"/>
  <c r="N9" i="1"/>
  <c r="N10" i="1"/>
  <c r="N11" i="1"/>
  <c r="M5" i="1"/>
  <c r="N5" i="1" s="1"/>
  <c r="M6" i="1"/>
  <c r="N6" i="1" s="1"/>
  <c r="M7" i="1"/>
  <c r="N7" i="1" s="1"/>
  <c r="M8" i="1"/>
  <c r="M9" i="1"/>
  <c r="M10" i="1"/>
  <c r="M11" i="1"/>
  <c r="M12" i="1"/>
  <c r="N12" i="1" s="1"/>
  <c r="L5" i="1"/>
  <c r="L6" i="1"/>
  <c r="L7" i="1"/>
  <c r="L8" i="1"/>
  <c r="L9" i="1"/>
  <c r="L10" i="1"/>
  <c r="L11" i="1"/>
  <c r="L12" i="1"/>
  <c r="L4" i="1"/>
  <c r="N5" i="3"/>
  <c r="N6" i="3"/>
  <c r="N7" i="3"/>
  <c r="N8" i="3"/>
  <c r="N9" i="3"/>
  <c r="N10" i="3"/>
  <c r="N4" i="3"/>
  <c r="M5" i="3"/>
  <c r="M6" i="3"/>
  <c r="M7" i="3"/>
  <c r="M8" i="3"/>
  <c r="M9" i="3"/>
  <c r="M10" i="3"/>
  <c r="M4" i="3"/>
  <c r="L5" i="3"/>
  <c r="L6" i="3"/>
  <c r="L7" i="3"/>
  <c r="L8" i="3"/>
  <c r="L9" i="3"/>
  <c r="L10" i="3"/>
  <c r="L4" i="3"/>
  <c r="N5" i="2"/>
  <c r="N6" i="2"/>
  <c r="N7" i="2"/>
  <c r="N8" i="2"/>
  <c r="N9" i="2"/>
  <c r="N10" i="2"/>
  <c r="N11" i="2"/>
  <c r="N4" i="2"/>
  <c r="L5" i="2"/>
  <c r="L6" i="2"/>
  <c r="L7" i="2"/>
  <c r="L8" i="2"/>
  <c r="L9" i="2"/>
  <c r="L10" i="2"/>
  <c r="L11" i="2"/>
  <c r="L4" i="2"/>
  <c r="E4" i="2"/>
  <c r="M5" i="2"/>
  <c r="M6" i="2"/>
  <c r="M7" i="2"/>
  <c r="M8" i="2"/>
  <c r="M9" i="2"/>
  <c r="M10" i="2"/>
  <c r="M11" i="2"/>
  <c r="M4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4" i="2"/>
  <c r="F5" i="2"/>
  <c r="G5" i="2" s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G11" i="3"/>
  <c r="G12" i="3"/>
  <c r="G13" i="3"/>
  <c r="G14" i="3"/>
  <c r="G15" i="3"/>
  <c r="G16" i="3"/>
  <c r="G4" i="3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F12" i="3"/>
  <c r="F13" i="3"/>
  <c r="F14" i="3"/>
  <c r="F15" i="3"/>
  <c r="F16" i="3"/>
  <c r="F4" i="3"/>
  <c r="E5" i="3"/>
  <c r="E6" i="3"/>
  <c r="E7" i="3"/>
  <c r="E8" i="3"/>
  <c r="E9" i="3"/>
  <c r="E10" i="3"/>
  <c r="E11" i="3"/>
  <c r="E12" i="3"/>
  <c r="E13" i="3"/>
  <c r="E14" i="3"/>
  <c r="E15" i="3"/>
  <c r="E16" i="3"/>
  <c r="E4" i="3"/>
  <c r="G8" i="1"/>
  <c r="G9" i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F8" i="1"/>
  <c r="F7" i="1"/>
  <c r="G7" i="1" s="1"/>
  <c r="F6" i="1"/>
  <c r="G6" i="1" s="1"/>
  <c r="F5" i="1"/>
  <c r="G5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<sst xmlns="http://schemas.openxmlformats.org/spreadsheetml/2006/main" count="316" uniqueCount="60">
  <si>
    <t>NLCD Land Cover Type</t>
  </si>
  <si>
    <t>NLCD Class Number</t>
  </si>
  <si>
    <t>Percent Area Covered</t>
  </si>
  <si>
    <t>Rock Creek Canyon Land Use</t>
  </si>
  <si>
    <t>Open Water</t>
  </si>
  <si>
    <t>Developed, Open Space</t>
  </si>
  <si>
    <t>Developed, Low Intensity</t>
  </si>
  <si>
    <t>Developed, Medium Intensity</t>
  </si>
  <si>
    <t>Developed, High Intensity</t>
  </si>
  <si>
    <t>Barren Land</t>
  </si>
  <si>
    <t>Deciduous Forest</t>
  </si>
  <si>
    <t>Evergreen Forest</t>
  </si>
  <si>
    <t>Mixed Forest</t>
  </si>
  <si>
    <t>Shrub/Scrub</t>
  </si>
  <si>
    <t>Herbaceous</t>
  </si>
  <si>
    <t>Hay/Pasture</t>
  </si>
  <si>
    <t>Cultivated Crops</t>
  </si>
  <si>
    <t>Woody Wetlands</t>
  </si>
  <si>
    <t>Emergent Herbaceous Wetlands</t>
  </si>
  <si>
    <t>Pixel Count</t>
  </si>
  <si>
    <t>Little Hangman Creek Land Use</t>
  </si>
  <si>
    <t>Upper Rock Creek Land Use</t>
  </si>
  <si>
    <t>Soil Category</t>
  </si>
  <si>
    <t>Numerical Raster Value</t>
  </si>
  <si>
    <t>Little Hangman Creek Soil Texture</t>
  </si>
  <si>
    <t>Loamy Sand</t>
  </si>
  <si>
    <t>Sandy Loam</t>
  </si>
  <si>
    <t>Loam</t>
  </si>
  <si>
    <t>Silt Loam</t>
  </si>
  <si>
    <t>Sandy Clay Loam</t>
  </si>
  <si>
    <t>Clay Loam</t>
  </si>
  <si>
    <t>Silty Clay Loam</t>
  </si>
  <si>
    <t>Silty Clay</t>
  </si>
  <si>
    <t>Bedrock</t>
  </si>
  <si>
    <t>Gravel</t>
  </si>
  <si>
    <t>Missing</t>
  </si>
  <si>
    <t>Rock Creek Canyon Soil Texture</t>
  </si>
  <si>
    <t>Upper Rock Creek Soil Texture</t>
  </si>
  <si>
    <t>Soil Hydrologic Group</t>
  </si>
  <si>
    <t>Raster Number</t>
  </si>
  <si>
    <t>Rock Creek Canyon Soil Textures</t>
  </si>
  <si>
    <t>Rock Creek Canyon Soil Hydrologic Groups</t>
  </si>
  <si>
    <t>A</t>
  </si>
  <si>
    <t>B</t>
  </si>
  <si>
    <t>C</t>
  </si>
  <si>
    <t>D</t>
  </si>
  <si>
    <t>B/D</t>
  </si>
  <si>
    <t>C/D</t>
  </si>
  <si>
    <t>Area (m²)</t>
  </si>
  <si>
    <t>Area (ha.)</t>
  </si>
  <si>
    <t xml:space="preserve"> Area (ha.)</t>
  </si>
  <si>
    <t>Upper Rock Creek Soil Hydrologic Groups</t>
  </si>
  <si>
    <t>Little Hangman Creek Soil Hydrologic Groups</t>
  </si>
  <si>
    <t>Soil Texture</t>
  </si>
  <si>
    <t>Little Hangman Creek</t>
  </si>
  <si>
    <t>Rock Creek Canyon</t>
  </si>
  <si>
    <t>Hangman Creek</t>
  </si>
  <si>
    <t>Land Use Type</t>
  </si>
  <si>
    <t>% Change Rock</t>
  </si>
  <si>
    <t xml:space="preserve">%Change Little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</si>
</sst>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"/>
    <numFmt numFmtId="170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169" fontId="0" fillId="0" borderId="0" xfId="0" applyNumberFormat="1"/>
    <xf numFmtId="2" fontId="0" fillId="0" borderId="0" xfId="0" applyNumberFormat="1"/>
    <xf numFmtId="170" fontId="0" fillId="0" borderId="0" xfId="0" applyNumberFormat="1"/>
    <xf numFmtId="170" fontId="2" fillId="0" borderId="0" xfId="0" applyNumberFormat="1" applyFont="1"/>
    <xf numFmtId="170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Hangman Creek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Sheet2!$A$2:$A$16</c:f>
              <c:strCache>
                <c:ptCount val="15"/>
                <c:pt idx="0">
                  <c:v>Open Water</c:v>
                </c:pt>
                <c:pt idx="1">
                  <c:v>Developed, Open Space</c:v>
                </c:pt>
                <c:pt idx="2">
                  <c:v>Developed, Low Intensity</c:v>
                </c:pt>
                <c:pt idx="3">
                  <c:v>Developed, Medium Intensity</c:v>
                </c:pt>
                <c:pt idx="4">
                  <c:v>Developed, High Intensity</c:v>
                </c:pt>
                <c:pt idx="5">
                  <c:v>Barren Land</c:v>
                </c:pt>
                <c:pt idx="6">
                  <c:v>Deciduous Forest</c:v>
                </c:pt>
                <c:pt idx="7">
                  <c:v>Evergreen Forest</c:v>
                </c:pt>
                <c:pt idx="8">
                  <c:v>Mixed Forest</c:v>
                </c:pt>
                <c:pt idx="9">
                  <c:v>Shrub/Scrub</c:v>
                </c:pt>
                <c:pt idx="10">
                  <c:v>Herbaceous</c:v>
                </c:pt>
                <c:pt idx="11">
                  <c:v>Hay/Pasture</c:v>
                </c:pt>
                <c:pt idx="12">
                  <c:v>Cultivated Crops</c:v>
                </c:pt>
                <c:pt idx="13">
                  <c:v>Woody Wetlands</c:v>
                </c:pt>
                <c:pt idx="14">
                  <c:v>Emergent Herbaceous Wetlands</c:v>
                </c:pt>
              </c:strCache>
            </c:strRef>
          </c:cat>
          <c:val>
            <c:numRef>
              <c:f>Sheet2!$B$2:$B$16</c:f>
              <c:numCache>
                <c:formatCode>0.0</c:formatCode>
                <c:ptCount val="15"/>
                <c:pt idx="0">
                  <c:v>8.8493044717582278E-2</c:v>
                </c:pt>
                <c:pt idx="1">
                  <c:v>2.9314073554575977</c:v>
                </c:pt>
                <c:pt idx="2">
                  <c:v>3.0267731593170786</c:v>
                </c:pt>
                <c:pt idx="3">
                  <c:v>1.4127784157236689</c:v>
                </c:pt>
                <c:pt idx="4">
                  <c:v>0.31674891402880639</c:v>
                </c:pt>
                <c:pt idx="5">
                  <c:v>6.506546428497971E-2</c:v>
                </c:pt>
                <c:pt idx="6" formatCode="0.000">
                  <c:v>2.6487714065126667E-2</c:v>
                </c:pt>
                <c:pt idx="7">
                  <c:v>18.516116118526501</c:v>
                </c:pt>
                <c:pt idx="8">
                  <c:v>5.598539563765409E-2</c:v>
                </c:pt>
                <c:pt idx="9">
                  <c:v>12.90317887685069</c:v>
                </c:pt>
                <c:pt idx="10">
                  <c:v>6.8217903587730779</c:v>
                </c:pt>
                <c:pt idx="11">
                  <c:v>2.2628935720638896</c:v>
                </c:pt>
                <c:pt idx="12">
                  <c:v>49.88991043841682</c:v>
                </c:pt>
                <c:pt idx="13">
                  <c:v>0.7467227724610046</c:v>
                </c:pt>
                <c:pt idx="14">
                  <c:v>0.93564839967552549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AB-4C3A-BEFC-0546E5996873}"/>
            </c:ext>
          </c:extLst>
        </c:ser>
        <c:ser>
          <c:idx val="1"/>
          <c:order val="1"/>
          <c:tx>
            <c:strRef>
              <c:f>Sheet2!$C$1</c:f>
              <c:strCache>
                <c:ptCount val="1"/>
                <c:pt idx="0">
                  <c:v>Rock Creek Canyon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Sheet2!$A$2:$A$16</c:f>
              <c:strCache>
                <c:ptCount val="15"/>
                <c:pt idx="0">
                  <c:v>Open Water</c:v>
                </c:pt>
                <c:pt idx="1">
                  <c:v>Developed, Open Space</c:v>
                </c:pt>
                <c:pt idx="2">
                  <c:v>Developed, Low Intensity</c:v>
                </c:pt>
                <c:pt idx="3">
                  <c:v>Developed, Medium Intensity</c:v>
                </c:pt>
                <c:pt idx="4">
                  <c:v>Developed, High Intensity</c:v>
                </c:pt>
                <c:pt idx="5">
                  <c:v>Barren Land</c:v>
                </c:pt>
                <c:pt idx="6">
                  <c:v>Deciduous Forest</c:v>
                </c:pt>
                <c:pt idx="7">
                  <c:v>Evergreen Forest</c:v>
                </c:pt>
                <c:pt idx="8">
                  <c:v>Mixed Forest</c:v>
                </c:pt>
                <c:pt idx="9">
                  <c:v>Shrub/Scrub</c:v>
                </c:pt>
                <c:pt idx="10">
                  <c:v>Herbaceous</c:v>
                </c:pt>
                <c:pt idx="11">
                  <c:v>Hay/Pasture</c:v>
                </c:pt>
                <c:pt idx="12">
                  <c:v>Cultivated Crops</c:v>
                </c:pt>
                <c:pt idx="13">
                  <c:v>Woody Wetlands</c:v>
                </c:pt>
                <c:pt idx="14">
                  <c:v>Emergent Herbaceous Wetlands</c:v>
                </c:pt>
              </c:strCache>
            </c:strRef>
          </c:cat>
          <c:val>
            <c:numRef>
              <c:f>Sheet2!$C$2:$C$16</c:f>
              <c:numCache>
                <c:formatCode>0.0</c:formatCode>
                <c:ptCount val="15"/>
                <c:pt idx="0">
                  <c:v>9.6800735685591208E-3</c:v>
                </c:pt>
                <c:pt idx="1">
                  <c:v>2.401464917800042</c:v>
                </c:pt>
                <c:pt idx="2">
                  <c:v>1.2608295823048254</c:v>
                </c:pt>
                <c:pt idx="3">
                  <c:v>0.44770340254585933</c:v>
                </c:pt>
                <c:pt idx="4">
                  <c:v>7.1793878966813482E-2</c:v>
                </c:pt>
                <c:pt idx="5">
                  <c:v>9.6800735685591208E-3</c:v>
                </c:pt>
                <c:pt idx="6" formatCode="0.000">
                  <c:v>2.2586838326637947E-2</c:v>
                </c:pt>
                <c:pt idx="7">
                  <c:v>9.9769291579949329</c:v>
                </c:pt>
                <c:pt idx="8">
                  <c:v>3.3880257489956919E-2</c:v>
                </c:pt>
                <c:pt idx="9">
                  <c:v>7.3971895519739288</c:v>
                </c:pt>
                <c:pt idx="10">
                  <c:v>6.1194198409241247</c:v>
                </c:pt>
                <c:pt idx="11">
                  <c:v>2.7184873271703531</c:v>
                </c:pt>
                <c:pt idx="12">
                  <c:v>68.843876546795087</c:v>
                </c:pt>
                <c:pt idx="13">
                  <c:v>0.3928496523240243</c:v>
                </c:pt>
                <c:pt idx="14">
                  <c:v>0.29362889824629335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AB-4C3A-BEFC-0546E5996873}"/>
            </c:ext>
          </c:extLst>
        </c:ser>
        <c:ser>
          <c:idx val="2"/>
          <c:order val="2"/>
          <c:tx>
            <c:strRef>
              <c:f>Sheet2!$E$1</c:f>
              <c:strCache>
                <c:ptCount val="1"/>
                <c:pt idx="0">
                  <c:v>Little Hangman Creek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Sheet2!$A$2:$A$16</c:f>
              <c:strCache>
                <c:ptCount val="15"/>
                <c:pt idx="0">
                  <c:v>Open Water</c:v>
                </c:pt>
                <c:pt idx="1">
                  <c:v>Developed, Open Space</c:v>
                </c:pt>
                <c:pt idx="2">
                  <c:v>Developed, Low Intensity</c:v>
                </c:pt>
                <c:pt idx="3">
                  <c:v>Developed, Medium Intensity</c:v>
                </c:pt>
                <c:pt idx="4">
                  <c:v>Developed, High Intensity</c:v>
                </c:pt>
                <c:pt idx="5">
                  <c:v>Barren Land</c:v>
                </c:pt>
                <c:pt idx="6">
                  <c:v>Deciduous Forest</c:v>
                </c:pt>
                <c:pt idx="7">
                  <c:v>Evergreen Forest</c:v>
                </c:pt>
                <c:pt idx="8">
                  <c:v>Mixed Forest</c:v>
                </c:pt>
                <c:pt idx="9">
                  <c:v>Shrub/Scrub</c:v>
                </c:pt>
                <c:pt idx="10">
                  <c:v>Herbaceous</c:v>
                </c:pt>
                <c:pt idx="11">
                  <c:v>Hay/Pasture</c:v>
                </c:pt>
                <c:pt idx="12">
                  <c:v>Cultivated Crops</c:v>
                </c:pt>
                <c:pt idx="13">
                  <c:v>Woody Wetlands</c:v>
                </c:pt>
                <c:pt idx="14">
                  <c:v>Emergent Herbaceous Wetlands</c:v>
                </c:pt>
              </c:strCache>
            </c:strRef>
          </c:cat>
          <c:val>
            <c:numRef>
              <c:f>Sheet2!$E$2:$E$16</c:f>
              <c:numCache>
                <c:formatCode>0.0</c:formatCode>
                <c:ptCount val="15"/>
                <c:pt idx="0">
                  <c:v>1.0328669123802691E-2</c:v>
                </c:pt>
                <c:pt idx="1">
                  <c:v>1.808604324994292</c:v>
                </c:pt>
                <c:pt idx="2">
                  <c:v>0.88663470215379936</c:v>
                </c:pt>
                <c:pt idx="3">
                  <c:v>0.27506876719179796</c:v>
                </c:pt>
                <c:pt idx="4">
                  <c:v>3.098600737140807E-2</c:v>
                </c:pt>
                <c:pt idx="5">
                  <c:v>0.11361536036182959</c:v>
                </c:pt>
                <c:pt idx="6">
                  <c:v>0.12068234449916827</c:v>
                </c:pt>
                <c:pt idx="7">
                  <c:v>25.581938963001623</c:v>
                </c:pt>
                <c:pt idx="8">
                  <c:v>8.7521880470117525E-2</c:v>
                </c:pt>
                <c:pt idx="9">
                  <c:v>10.486860845646193</c:v>
                </c:pt>
                <c:pt idx="10">
                  <c:v>2.0537743131435033</c:v>
                </c:pt>
                <c:pt idx="11">
                  <c:v>1.3101101362297096</c:v>
                </c:pt>
                <c:pt idx="12">
                  <c:v>56.707111560498824</c:v>
                </c:pt>
                <c:pt idx="13">
                  <c:v>0.21364036661339247</c:v>
                </c:pt>
                <c:pt idx="14">
                  <c:v>0.31312175870054471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AB-4C3A-BEFC-0546E5996873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01347407"/>
        <c:axId val="300053567"/>
      </c:barChart>
      <c:catAx>
        <c:axId val="12013474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053567"/>
        <c:crosses val="autoZero"/>
        <c:auto val="1"/>
        <c:lblAlgn val="ctr"/>
        <c:lblOffset val="100"/>
        <c:noMultiLvlLbl val="0"/>
      </c:catAx>
      <c:valAx>
        <c:axId val="300053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Percent</a:t>
                </a:r>
                <a:r>
                  <a:rPr lang="en-US" baseline="0">
                    <a:solidFill>
                      <a:schemeClr val="tx1"/>
                    </a:solidFill>
                  </a:rPr>
                  <a:t> Coverage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34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1</xdr:row>
      <xdr:rowOff>52387</xdr:rowOff>
    </xdr:from>
    <xdr:to>
      <xdr:col>17</xdr:col>
      <xdr:colOff>171450</xdr:colOff>
      <xdr:row>20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09C7C5-87AB-4A83-3E8C-C0F70CEFF9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B14C6-7720-4EDC-AB1F-FE06DEFBBA41}">
  <dimension ref="A1:F16"/>
  <sheetViews>
    <sheetView workbookViewId="0">
      <selection activeCell="D2" sqref="D2:D16"/>
    </sheetView>
  </sheetViews>
  <sheetFormatPr defaultRowHeight="15" x14ac:dyDescent="0.25"/>
  <cols>
    <col min="1" max="1" width="30" bestFit="1" customWidth="1"/>
    <col min="2" max="2" width="18.5703125" bestFit="1" customWidth="1"/>
    <col min="3" max="3" width="11.140625" bestFit="1" customWidth="1"/>
    <col min="4" max="4" width="20.5703125" bestFit="1" customWidth="1"/>
    <col min="5" max="5" width="9.42578125" bestFit="1" customWidth="1"/>
    <col min="6" max="6" width="9.7109375" bestFit="1" customWidth="1"/>
  </cols>
  <sheetData>
    <row r="1" spans="1:6" x14ac:dyDescent="0.25">
      <c r="A1" s="23" t="s">
        <v>0</v>
      </c>
      <c r="B1" s="23" t="s">
        <v>1</v>
      </c>
      <c r="C1" s="23" t="s">
        <v>19</v>
      </c>
      <c r="D1" s="23" t="s">
        <v>2</v>
      </c>
      <c r="E1" s="23" t="s">
        <v>48</v>
      </c>
      <c r="F1" s="23" t="s">
        <v>49</v>
      </c>
    </row>
    <row r="2" spans="1:6" x14ac:dyDescent="0.25">
      <c r="A2" t="s">
        <v>4</v>
      </c>
      <c r="B2">
        <v>11</v>
      </c>
      <c r="C2">
        <v>1764</v>
      </c>
      <c r="D2" s="28">
        <f>(C2/SUM($C$2:$C$16))*100</f>
        <v>8.8493044717582278E-2</v>
      </c>
      <c r="E2">
        <f>C2*900</f>
        <v>1587600</v>
      </c>
      <c r="F2">
        <f>E2/10000</f>
        <v>158.76</v>
      </c>
    </row>
    <row r="3" spans="1:6" x14ac:dyDescent="0.25">
      <c r="A3" t="s">
        <v>5</v>
      </c>
      <c r="B3">
        <v>21</v>
      </c>
      <c r="C3">
        <v>58434</v>
      </c>
      <c r="D3" s="28">
        <f t="shared" ref="D3:D16" si="0">(C3/SUM($C$2:$C$16))*100</f>
        <v>2.9314073554575977</v>
      </c>
      <c r="E3">
        <f t="shared" ref="E3:E16" si="1">C3*900</f>
        <v>52590600</v>
      </c>
      <c r="F3">
        <f t="shared" ref="F3:F16" si="2">E3/10000</f>
        <v>5259.06</v>
      </c>
    </row>
    <row r="4" spans="1:6" x14ac:dyDescent="0.25">
      <c r="A4" t="s">
        <v>6</v>
      </c>
      <c r="B4">
        <v>22</v>
      </c>
      <c r="C4">
        <v>60335</v>
      </c>
      <c r="D4" s="28">
        <f t="shared" si="0"/>
        <v>3.0267731593170786</v>
      </c>
      <c r="E4">
        <f t="shared" si="1"/>
        <v>54301500</v>
      </c>
      <c r="F4">
        <f t="shared" si="2"/>
        <v>5430.15</v>
      </c>
    </row>
    <row r="5" spans="1:6" x14ac:dyDescent="0.25">
      <c r="A5" t="s">
        <v>7</v>
      </c>
      <c r="B5">
        <v>23</v>
      </c>
      <c r="C5">
        <v>28162</v>
      </c>
      <c r="D5" s="28">
        <f t="shared" si="0"/>
        <v>1.4127784157236689</v>
      </c>
      <c r="E5">
        <f t="shared" si="1"/>
        <v>25345800</v>
      </c>
      <c r="F5">
        <f t="shared" si="2"/>
        <v>2534.58</v>
      </c>
    </row>
    <row r="6" spans="1:6" x14ac:dyDescent="0.25">
      <c r="A6" t="s">
        <v>8</v>
      </c>
      <c r="B6">
        <v>24</v>
      </c>
      <c r="C6">
        <v>6314</v>
      </c>
      <c r="D6" s="28">
        <f t="shared" si="0"/>
        <v>0.31674891402880639</v>
      </c>
      <c r="E6">
        <f t="shared" si="1"/>
        <v>5682600</v>
      </c>
      <c r="F6">
        <f t="shared" si="2"/>
        <v>568.26</v>
      </c>
    </row>
    <row r="7" spans="1:6" x14ac:dyDescent="0.25">
      <c r="A7" t="s">
        <v>9</v>
      </c>
      <c r="B7">
        <v>31</v>
      </c>
      <c r="C7">
        <v>1297</v>
      </c>
      <c r="D7" s="28">
        <f t="shared" si="0"/>
        <v>6.506546428497971E-2</v>
      </c>
      <c r="E7">
        <f t="shared" si="1"/>
        <v>1167300</v>
      </c>
      <c r="F7">
        <f t="shared" si="2"/>
        <v>116.73</v>
      </c>
    </row>
    <row r="8" spans="1:6" x14ac:dyDescent="0.25">
      <c r="A8" t="s">
        <v>10</v>
      </c>
      <c r="B8">
        <v>41</v>
      </c>
      <c r="C8">
        <v>528</v>
      </c>
      <c r="D8" s="28">
        <f t="shared" si="0"/>
        <v>2.6487714065126667E-2</v>
      </c>
      <c r="E8">
        <f t="shared" si="1"/>
        <v>475200</v>
      </c>
      <c r="F8">
        <f t="shared" si="2"/>
        <v>47.52</v>
      </c>
    </row>
    <row r="9" spans="1:6" x14ac:dyDescent="0.25">
      <c r="A9" t="s">
        <v>11</v>
      </c>
      <c r="B9">
        <v>42</v>
      </c>
      <c r="C9">
        <v>369096</v>
      </c>
      <c r="D9" s="28">
        <f t="shared" si="0"/>
        <v>18.516116118526501</v>
      </c>
      <c r="E9">
        <f t="shared" si="1"/>
        <v>332186400</v>
      </c>
      <c r="F9">
        <f t="shared" si="2"/>
        <v>33218.639999999999</v>
      </c>
    </row>
    <row r="10" spans="1:6" x14ac:dyDescent="0.25">
      <c r="A10" t="s">
        <v>12</v>
      </c>
      <c r="B10">
        <v>43</v>
      </c>
      <c r="C10">
        <v>1116</v>
      </c>
      <c r="D10" s="28">
        <f t="shared" si="0"/>
        <v>5.598539563765409E-2</v>
      </c>
      <c r="E10">
        <f t="shared" si="1"/>
        <v>1004400</v>
      </c>
      <c r="F10">
        <f t="shared" si="2"/>
        <v>100.44</v>
      </c>
    </row>
    <row r="11" spans="1:6" x14ac:dyDescent="0.25">
      <c r="A11" t="s">
        <v>13</v>
      </c>
      <c r="B11">
        <v>52</v>
      </c>
      <c r="C11">
        <v>257209</v>
      </c>
      <c r="D11" s="28">
        <f t="shared" si="0"/>
        <v>12.90317887685069</v>
      </c>
      <c r="E11">
        <f t="shared" si="1"/>
        <v>231488100</v>
      </c>
      <c r="F11">
        <f t="shared" si="2"/>
        <v>23148.81</v>
      </c>
    </row>
    <row r="12" spans="1:6" x14ac:dyDescent="0.25">
      <c r="A12" t="s">
        <v>14</v>
      </c>
      <c r="B12">
        <v>71</v>
      </c>
      <c r="C12">
        <v>135984</v>
      </c>
      <c r="D12" s="28">
        <f t="shared" si="0"/>
        <v>6.8217903587730779</v>
      </c>
      <c r="E12">
        <f t="shared" si="1"/>
        <v>122385600</v>
      </c>
      <c r="F12">
        <f t="shared" si="2"/>
        <v>12238.56</v>
      </c>
    </row>
    <row r="13" spans="1:6" x14ac:dyDescent="0.25">
      <c r="A13" t="s">
        <v>15</v>
      </c>
      <c r="B13">
        <v>81</v>
      </c>
      <c r="C13">
        <v>45108</v>
      </c>
      <c r="D13" s="28">
        <f t="shared" si="0"/>
        <v>2.2628935720638896</v>
      </c>
      <c r="E13">
        <f t="shared" si="1"/>
        <v>40597200</v>
      </c>
      <c r="F13">
        <f t="shared" si="2"/>
        <v>4059.72</v>
      </c>
    </row>
    <row r="14" spans="1:6" x14ac:dyDescent="0.25">
      <c r="A14" t="s">
        <v>16</v>
      </c>
      <c r="B14">
        <v>82</v>
      </c>
      <c r="C14">
        <v>994494</v>
      </c>
      <c r="D14" s="28">
        <f t="shared" si="0"/>
        <v>49.88991043841682</v>
      </c>
      <c r="E14">
        <f t="shared" si="1"/>
        <v>895044600</v>
      </c>
      <c r="F14">
        <f t="shared" si="2"/>
        <v>89504.46</v>
      </c>
    </row>
    <row r="15" spans="1:6" x14ac:dyDescent="0.25">
      <c r="A15" t="s">
        <v>17</v>
      </c>
      <c r="B15">
        <v>90</v>
      </c>
      <c r="C15">
        <v>14885</v>
      </c>
      <c r="D15" s="28">
        <f t="shared" si="0"/>
        <v>0.7467227724610046</v>
      </c>
      <c r="E15">
        <f t="shared" si="1"/>
        <v>13396500</v>
      </c>
      <c r="F15">
        <f t="shared" si="2"/>
        <v>1339.65</v>
      </c>
    </row>
    <row r="16" spans="1:6" x14ac:dyDescent="0.25">
      <c r="A16" t="s">
        <v>18</v>
      </c>
      <c r="B16">
        <v>95</v>
      </c>
      <c r="C16">
        <v>18651</v>
      </c>
      <c r="D16" s="28">
        <f t="shared" si="0"/>
        <v>0.93564839967552549</v>
      </c>
      <c r="E16">
        <f t="shared" si="1"/>
        <v>16785900</v>
      </c>
      <c r="F16">
        <f t="shared" si="2"/>
        <v>1678.59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17D4C-5E28-4BF2-9481-731A6A99D8AB}">
  <dimension ref="A1:F16"/>
  <sheetViews>
    <sheetView tabSelected="1" workbookViewId="0">
      <selection activeCell="F7" sqref="F7"/>
    </sheetView>
  </sheetViews>
  <sheetFormatPr defaultRowHeight="15" x14ac:dyDescent="0.25"/>
  <cols>
    <col min="1" max="1" width="30" bestFit="1" customWidth="1"/>
    <col min="2" max="2" width="15" bestFit="1" customWidth="1"/>
    <col min="3" max="3" width="18" bestFit="1" customWidth="1"/>
    <col min="4" max="4" width="18" customWidth="1"/>
    <col min="5" max="5" width="20.140625" bestFit="1" customWidth="1"/>
    <col min="6" max="6" width="14.7109375" bestFit="1" customWidth="1"/>
  </cols>
  <sheetData>
    <row r="1" spans="1:6" x14ac:dyDescent="0.25">
      <c r="A1" t="s">
        <v>57</v>
      </c>
      <c r="B1" t="s">
        <v>56</v>
      </c>
      <c r="C1" t="s">
        <v>55</v>
      </c>
      <c r="D1" t="s">
        <v>58</v>
      </c>
      <c r="E1" t="s">
        <v>54</v>
      </c>
      <c r="F1" t="s">
        <v>59</v>
      </c>
    </row>
    <row r="2" spans="1:6" x14ac:dyDescent="0.25">
      <c r="A2" t="s">
        <v>4</v>
      </c>
      <c r="B2" s="29">
        <v>8.8493044717582278E-2</v>
      </c>
      <c r="C2" s="29">
        <v>9.6800735685591208E-3</v>
      </c>
      <c r="D2" s="30">
        <f>C2-B2</f>
        <v>-7.8812971149023164E-2</v>
      </c>
      <c r="E2" s="29">
        <v>1.0328669123802691E-2</v>
      </c>
      <c r="F2" s="30">
        <f>E2-B2</f>
        <v>-7.8164375593779589E-2</v>
      </c>
    </row>
    <row r="3" spans="1:6" x14ac:dyDescent="0.25">
      <c r="A3" t="s">
        <v>5</v>
      </c>
      <c r="B3" s="29">
        <v>2.9314073554575977</v>
      </c>
      <c r="C3" s="29">
        <v>2.401464917800042</v>
      </c>
      <c r="D3" s="30">
        <f t="shared" ref="D3:D16" si="0">C3-B3</f>
        <v>-0.52994243765755566</v>
      </c>
      <c r="E3" s="29">
        <v>1.808604324994292</v>
      </c>
      <c r="F3" s="30">
        <f t="shared" ref="F3:F16" si="1">E3-B3</f>
        <v>-1.1228030304633057</v>
      </c>
    </row>
    <row r="4" spans="1:6" x14ac:dyDescent="0.25">
      <c r="A4" t="s">
        <v>6</v>
      </c>
      <c r="B4" s="29">
        <v>3.0267731593170786</v>
      </c>
      <c r="C4" s="29">
        <v>1.2608295823048254</v>
      </c>
      <c r="D4" s="30">
        <f t="shared" si="0"/>
        <v>-1.7659435770122531</v>
      </c>
      <c r="E4" s="29">
        <v>0.88663470215379936</v>
      </c>
      <c r="F4" s="30">
        <f t="shared" si="1"/>
        <v>-2.1401384571632791</v>
      </c>
    </row>
    <row r="5" spans="1:6" x14ac:dyDescent="0.25">
      <c r="A5" t="s">
        <v>7</v>
      </c>
      <c r="B5" s="29">
        <v>1.4127784157236689</v>
      </c>
      <c r="C5" s="29">
        <v>0.44770340254585933</v>
      </c>
      <c r="D5" s="30">
        <f t="shared" si="0"/>
        <v>-0.96507501317780964</v>
      </c>
      <c r="E5" s="29">
        <v>0.27506876719179796</v>
      </c>
      <c r="F5" s="30">
        <f t="shared" si="1"/>
        <v>-1.137709648531871</v>
      </c>
    </row>
    <row r="6" spans="1:6" x14ac:dyDescent="0.25">
      <c r="A6" t="s">
        <v>8</v>
      </c>
      <c r="B6" s="29">
        <v>0.31674891402880639</v>
      </c>
      <c r="C6" s="29">
        <v>7.1793878966813482E-2</v>
      </c>
      <c r="D6" s="30">
        <f t="shared" si="0"/>
        <v>-0.2449550350619929</v>
      </c>
      <c r="E6" s="29">
        <v>3.098600737140807E-2</v>
      </c>
      <c r="F6" s="30">
        <f t="shared" si="1"/>
        <v>-0.28576290665739834</v>
      </c>
    </row>
    <row r="7" spans="1:6" x14ac:dyDescent="0.25">
      <c r="A7" t="s">
        <v>9</v>
      </c>
      <c r="B7" s="29">
        <v>6.506546428497971E-2</v>
      </c>
      <c r="C7" s="29">
        <v>9.6800735685591208E-3</v>
      </c>
      <c r="D7" s="30">
        <f t="shared" si="0"/>
        <v>-5.5385390716420589E-2</v>
      </c>
      <c r="E7" s="29">
        <v>0.11361536036182959</v>
      </c>
      <c r="F7" s="29">
        <f t="shared" si="1"/>
        <v>4.8549896076849883E-2</v>
      </c>
    </row>
    <row r="8" spans="1:6" x14ac:dyDescent="0.25">
      <c r="A8" t="s">
        <v>10</v>
      </c>
      <c r="B8" s="27">
        <v>2.6487714065126667E-2</v>
      </c>
      <c r="C8" s="27">
        <v>2.2586838326637947E-2</v>
      </c>
      <c r="D8" s="29">
        <f t="shared" si="0"/>
        <v>-3.9008757384887197E-3</v>
      </c>
      <c r="E8" s="29">
        <v>0.12068234449916827</v>
      </c>
      <c r="F8" s="31">
        <f t="shared" si="1"/>
        <v>9.419463043404161E-2</v>
      </c>
    </row>
    <row r="9" spans="1:6" x14ac:dyDescent="0.25">
      <c r="A9" t="s">
        <v>11</v>
      </c>
      <c r="B9" s="29">
        <v>18.516116118526501</v>
      </c>
      <c r="C9" s="29">
        <v>9.9769291579949329</v>
      </c>
      <c r="D9" s="30">
        <f t="shared" si="0"/>
        <v>-8.539186960531568</v>
      </c>
      <c r="E9" s="29">
        <v>25.581938963001623</v>
      </c>
      <c r="F9" s="31">
        <f t="shared" si="1"/>
        <v>7.0658228444751217</v>
      </c>
    </row>
    <row r="10" spans="1:6" x14ac:dyDescent="0.25">
      <c r="A10" t="s">
        <v>12</v>
      </c>
      <c r="B10" s="29">
        <v>5.598539563765409E-2</v>
      </c>
      <c r="C10" s="29">
        <v>3.3880257489956919E-2</v>
      </c>
      <c r="D10" s="29">
        <f t="shared" si="0"/>
        <v>-2.210513814769717E-2</v>
      </c>
      <c r="E10" s="29">
        <v>8.7521880470117525E-2</v>
      </c>
      <c r="F10" s="29">
        <f t="shared" si="1"/>
        <v>3.1536484832463435E-2</v>
      </c>
    </row>
    <row r="11" spans="1:6" x14ac:dyDescent="0.25">
      <c r="A11" t="s">
        <v>13</v>
      </c>
      <c r="B11" s="29">
        <v>12.90317887685069</v>
      </c>
      <c r="C11" s="29">
        <v>7.3971895519739288</v>
      </c>
      <c r="D11" s="30">
        <f t="shared" si="0"/>
        <v>-5.5059893248767615</v>
      </c>
      <c r="E11" s="29">
        <v>10.486860845646193</v>
      </c>
      <c r="F11" s="30">
        <f t="shared" si="1"/>
        <v>-2.4163180312044972</v>
      </c>
    </row>
    <row r="12" spans="1:6" x14ac:dyDescent="0.25">
      <c r="A12" t="s">
        <v>14</v>
      </c>
      <c r="B12" s="29">
        <v>6.8217903587730779</v>
      </c>
      <c r="C12" s="29">
        <v>6.1194198409241247</v>
      </c>
      <c r="D12" s="30">
        <f t="shared" si="0"/>
        <v>-0.70237051784895321</v>
      </c>
      <c r="E12" s="29">
        <v>2.0537743131435033</v>
      </c>
      <c r="F12" s="30">
        <f t="shared" si="1"/>
        <v>-4.7680160456295742</v>
      </c>
    </row>
    <row r="13" spans="1:6" x14ac:dyDescent="0.25">
      <c r="A13" t="s">
        <v>15</v>
      </c>
      <c r="B13" s="29">
        <v>2.2628935720638896</v>
      </c>
      <c r="C13" s="29">
        <v>2.7184873271703531</v>
      </c>
      <c r="D13" s="31">
        <f t="shared" si="0"/>
        <v>0.45559375510646349</v>
      </c>
      <c r="E13" s="29">
        <v>1.3101101362297096</v>
      </c>
      <c r="F13" s="30">
        <f t="shared" si="1"/>
        <v>-0.95278343583418001</v>
      </c>
    </row>
    <row r="14" spans="1:6" x14ac:dyDescent="0.25">
      <c r="A14" t="s">
        <v>16</v>
      </c>
      <c r="B14" s="29">
        <v>49.88991043841682</v>
      </c>
      <c r="C14" s="29">
        <v>68.843876546795087</v>
      </c>
      <c r="D14" s="31">
        <f t="shared" si="0"/>
        <v>18.953966108378268</v>
      </c>
      <c r="E14" s="29">
        <v>56.707111560498824</v>
      </c>
      <c r="F14" s="31">
        <f t="shared" si="1"/>
        <v>6.8172011220820039</v>
      </c>
    </row>
    <row r="15" spans="1:6" x14ac:dyDescent="0.25">
      <c r="A15" t="s">
        <v>17</v>
      </c>
      <c r="B15" s="29">
        <v>0.7467227724610046</v>
      </c>
      <c r="C15" s="29">
        <v>0.3928496523240243</v>
      </c>
      <c r="D15" s="30">
        <f t="shared" si="0"/>
        <v>-0.3538731201369803</v>
      </c>
      <c r="E15" s="29">
        <v>0.21364036661339247</v>
      </c>
      <c r="F15" s="30">
        <f t="shared" si="1"/>
        <v>-0.53308240584761213</v>
      </c>
    </row>
    <row r="16" spans="1:6" x14ac:dyDescent="0.25">
      <c r="A16" t="s">
        <v>18</v>
      </c>
      <c r="B16" s="29">
        <v>0.93564839967552549</v>
      </c>
      <c r="C16" s="29">
        <v>0.29362889824629335</v>
      </c>
      <c r="D16" s="30">
        <f t="shared" si="0"/>
        <v>-0.64201950142923214</v>
      </c>
      <c r="E16" s="29">
        <v>0.31312175870054471</v>
      </c>
      <c r="F16" s="30">
        <f t="shared" si="1"/>
        <v>-0.62252664097498078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190A3-A575-4100-87E1-3EABE3A6DC7C}">
  <dimension ref="B2:U33"/>
  <sheetViews>
    <sheetView workbookViewId="0">
      <selection activeCell="E4" sqref="E4:E18"/>
    </sheetView>
  </sheetViews>
  <sheetFormatPr defaultRowHeight="15" x14ac:dyDescent="0.25"/>
  <cols>
    <col min="1" max="1" width="9.140625" style="1"/>
    <col min="2" max="2" width="30" style="1" bestFit="1" customWidth="1"/>
    <col min="3" max="3" width="18.5703125" style="1" bestFit="1" customWidth="1"/>
    <col min="4" max="4" width="11.140625" style="1" bestFit="1" customWidth="1"/>
    <col min="5" max="5" width="20.5703125" style="1" bestFit="1" customWidth="1"/>
    <col min="6" max="6" width="9.42578125" style="1" bestFit="1" customWidth="1"/>
    <col min="7" max="7" width="9.7109375" style="1" bestFit="1" customWidth="1"/>
    <col min="8" max="8" width="9.140625" style="1"/>
    <col min="9" max="9" width="15.7109375" style="1" bestFit="1" customWidth="1"/>
    <col min="10" max="10" width="22.140625" style="1" bestFit="1" customWidth="1"/>
    <col min="11" max="11" width="11.140625" style="1" bestFit="1" customWidth="1"/>
    <col min="12" max="12" width="20.5703125" style="6" bestFit="1" customWidth="1"/>
    <col min="13" max="13" width="9.42578125" style="1" bestFit="1" customWidth="1"/>
    <col min="14" max="14" width="9.7109375" style="1" bestFit="1" customWidth="1"/>
    <col min="15" max="15" width="9.140625" style="1"/>
    <col min="16" max="16" width="20.28515625" style="1" bestFit="1" customWidth="1"/>
    <col min="17" max="17" width="14.42578125" style="1" bestFit="1" customWidth="1"/>
    <col min="18" max="18" width="14.42578125" style="7" customWidth="1"/>
    <col min="19" max="19" width="20.5703125" style="1" bestFit="1" customWidth="1"/>
    <col min="20" max="20" width="9.42578125" style="1" bestFit="1" customWidth="1"/>
    <col min="21" max="21" width="9.7109375" style="1" bestFit="1" customWidth="1"/>
    <col min="22" max="16384" width="9.140625" style="1"/>
  </cols>
  <sheetData>
    <row r="2" spans="2:21" x14ac:dyDescent="0.25">
      <c r="B2" s="24" t="s">
        <v>3</v>
      </c>
      <c r="C2" s="24"/>
      <c r="D2" s="24"/>
      <c r="E2" s="24"/>
      <c r="F2" s="24"/>
      <c r="G2" s="24"/>
      <c r="I2" s="24" t="s">
        <v>40</v>
      </c>
      <c r="J2" s="24"/>
      <c r="K2" s="24"/>
      <c r="L2" s="24"/>
      <c r="M2" s="24"/>
      <c r="N2" s="24"/>
      <c r="P2" s="24" t="s">
        <v>41</v>
      </c>
      <c r="Q2" s="24"/>
      <c r="R2" s="24"/>
      <c r="S2" s="24"/>
      <c r="T2" s="24"/>
      <c r="U2" s="24"/>
    </row>
    <row r="3" spans="2:21" x14ac:dyDescent="0.25">
      <c r="B3" s="1" t="s">
        <v>0</v>
      </c>
      <c r="C3" s="1" t="s">
        <v>1</v>
      </c>
      <c r="D3" s="1" t="s">
        <v>19</v>
      </c>
      <c r="E3" s="1" t="s">
        <v>2</v>
      </c>
      <c r="F3" s="1" t="s">
        <v>48</v>
      </c>
      <c r="G3" s="1" t="s">
        <v>49</v>
      </c>
      <c r="I3" s="5" t="s">
        <v>22</v>
      </c>
      <c r="J3" s="5" t="s">
        <v>23</v>
      </c>
      <c r="K3" s="5" t="s">
        <v>19</v>
      </c>
      <c r="L3" s="6" t="s">
        <v>2</v>
      </c>
      <c r="M3" s="5" t="s">
        <v>48</v>
      </c>
      <c r="N3" s="5" t="s">
        <v>49</v>
      </c>
      <c r="P3" s="1" t="s">
        <v>38</v>
      </c>
      <c r="Q3" s="1" t="s">
        <v>39</v>
      </c>
      <c r="R3" s="7" t="s">
        <v>19</v>
      </c>
      <c r="S3" s="1" t="s">
        <v>2</v>
      </c>
      <c r="T3" s="1" t="s">
        <v>48</v>
      </c>
      <c r="U3" s="1" t="s">
        <v>49</v>
      </c>
    </row>
    <row r="4" spans="2:21" x14ac:dyDescent="0.25">
      <c r="B4" s="1" t="s">
        <v>4</v>
      </c>
      <c r="C4" s="1">
        <v>11</v>
      </c>
      <c r="D4" s="1">
        <v>12</v>
      </c>
      <c r="E4" s="3">
        <f>(D4/SUM($D$4:$D$18))*100</f>
        <v>9.6800735685591208E-3</v>
      </c>
      <c r="F4" s="4">
        <f>D4*900</f>
        <v>10800</v>
      </c>
      <c r="G4" s="1">
        <f>F4/10000</f>
        <v>1.08</v>
      </c>
      <c r="I4" s="5" t="s">
        <v>25</v>
      </c>
      <c r="J4" s="5">
        <v>2</v>
      </c>
      <c r="K4" s="5">
        <v>130</v>
      </c>
      <c r="L4" s="3">
        <f>(K4/SUM($K$4:$K$12))*100</f>
        <v>0.10486915556129199</v>
      </c>
      <c r="M4" s="1">
        <f>K4*900</f>
        <v>117000</v>
      </c>
      <c r="N4" s="1">
        <f>M4/10000</f>
        <v>11.7</v>
      </c>
      <c r="P4" s="7" t="s">
        <v>42</v>
      </c>
      <c r="Q4" s="7">
        <v>1</v>
      </c>
      <c r="R4" s="7">
        <v>1032</v>
      </c>
      <c r="S4" s="3">
        <f>(R4/SUM($R$4:$R$10))*100</f>
        <v>0.83249975799425635</v>
      </c>
      <c r="T4" s="1">
        <f>R4*900</f>
        <v>928800</v>
      </c>
      <c r="U4" s="1">
        <f>T4/10000</f>
        <v>92.88</v>
      </c>
    </row>
    <row r="5" spans="2:21" x14ac:dyDescent="0.25">
      <c r="B5" s="1" t="s">
        <v>5</v>
      </c>
      <c r="C5" s="1">
        <v>21</v>
      </c>
      <c r="D5" s="1">
        <v>2977</v>
      </c>
      <c r="E5" s="3">
        <f t="shared" ref="E5:E18" si="0">(D5/SUM($D$4:$D$18))*100</f>
        <v>2.401464917800042</v>
      </c>
      <c r="F5" s="4">
        <f t="shared" ref="F5:F18" si="1">D5*900</f>
        <v>2679300</v>
      </c>
      <c r="G5" s="1">
        <f t="shared" ref="G5:G18" si="2">F5/10000</f>
        <v>267.93</v>
      </c>
      <c r="I5" s="5" t="s">
        <v>26</v>
      </c>
      <c r="J5" s="5">
        <v>3</v>
      </c>
      <c r="K5" s="5">
        <v>4003</v>
      </c>
      <c r="L5" s="3">
        <f t="shared" ref="L5:L12" si="3">(K5/SUM($K$4:$K$12))*100</f>
        <v>3.2291633054757831</v>
      </c>
      <c r="M5" s="6">
        <f t="shared" ref="M5:M12" si="4">K5*900</f>
        <v>3602700</v>
      </c>
      <c r="N5" s="6">
        <f t="shared" ref="N5:N12" si="5">M5/10000</f>
        <v>360.27</v>
      </c>
      <c r="P5" s="7" t="s">
        <v>43</v>
      </c>
      <c r="Q5" s="7">
        <v>2</v>
      </c>
      <c r="R5" s="7">
        <v>11429</v>
      </c>
      <c r="S5" s="3">
        <f t="shared" ref="S5:S10" si="6">(R5/SUM($R$4:$R$10))*100</f>
        <v>9.2196121454615856</v>
      </c>
      <c r="T5" s="7">
        <f t="shared" ref="T5:T10" si="7">R5*900</f>
        <v>10286100</v>
      </c>
      <c r="U5" s="7">
        <f t="shared" ref="U5:U10" si="8">T5/10000</f>
        <v>1028.6099999999999</v>
      </c>
    </row>
    <row r="6" spans="2:21" x14ac:dyDescent="0.25">
      <c r="B6" s="1" t="s">
        <v>6</v>
      </c>
      <c r="C6" s="1">
        <v>22</v>
      </c>
      <c r="D6" s="1">
        <v>1563</v>
      </c>
      <c r="E6" s="3">
        <f t="shared" si="0"/>
        <v>1.2608295823048254</v>
      </c>
      <c r="F6" s="4">
        <f t="shared" si="1"/>
        <v>1406700</v>
      </c>
      <c r="G6" s="1">
        <f t="shared" si="2"/>
        <v>140.66999999999999</v>
      </c>
      <c r="I6" s="5" t="s">
        <v>27</v>
      </c>
      <c r="J6" s="5">
        <v>4</v>
      </c>
      <c r="K6" s="5">
        <v>15894</v>
      </c>
      <c r="L6" s="3">
        <f t="shared" si="3"/>
        <v>12.82146429608596</v>
      </c>
      <c r="M6" s="6">
        <f t="shared" si="4"/>
        <v>14304600</v>
      </c>
      <c r="N6" s="6">
        <f t="shared" si="5"/>
        <v>1430.46</v>
      </c>
      <c r="P6" s="7" t="s">
        <v>44</v>
      </c>
      <c r="Q6" s="7">
        <v>3</v>
      </c>
      <c r="R6" s="7">
        <v>86283</v>
      </c>
      <c r="S6" s="3">
        <f t="shared" si="6"/>
        <v>69.603271917653515</v>
      </c>
      <c r="T6" s="7">
        <f t="shared" si="7"/>
        <v>77654700</v>
      </c>
      <c r="U6" s="7">
        <f t="shared" si="8"/>
        <v>7765.47</v>
      </c>
    </row>
    <row r="7" spans="2:21" x14ac:dyDescent="0.25">
      <c r="B7" s="1" t="s">
        <v>7</v>
      </c>
      <c r="C7" s="1">
        <v>23</v>
      </c>
      <c r="D7" s="1">
        <v>555</v>
      </c>
      <c r="E7" s="3">
        <f t="shared" si="0"/>
        <v>0.44770340254585933</v>
      </c>
      <c r="F7" s="4">
        <f t="shared" si="1"/>
        <v>499500</v>
      </c>
      <c r="G7" s="1">
        <f t="shared" si="2"/>
        <v>49.95</v>
      </c>
      <c r="I7" s="5" t="s">
        <v>28</v>
      </c>
      <c r="J7" s="5">
        <v>5</v>
      </c>
      <c r="K7" s="5">
        <v>6164</v>
      </c>
      <c r="L7" s="3">
        <f t="shared" si="3"/>
        <v>4.9724113452292595</v>
      </c>
      <c r="M7" s="6">
        <f t="shared" si="4"/>
        <v>5547600</v>
      </c>
      <c r="N7" s="6">
        <f t="shared" si="5"/>
        <v>554.76</v>
      </c>
      <c r="P7" s="7" t="s">
        <v>45</v>
      </c>
      <c r="Q7" s="7">
        <v>4</v>
      </c>
      <c r="R7" s="7">
        <v>1742</v>
      </c>
      <c r="S7" s="3">
        <f t="shared" si="6"/>
        <v>1.4052466845213127</v>
      </c>
      <c r="T7" s="7">
        <f t="shared" si="7"/>
        <v>1567800</v>
      </c>
      <c r="U7" s="7">
        <f t="shared" si="8"/>
        <v>156.78</v>
      </c>
    </row>
    <row r="8" spans="2:21" x14ac:dyDescent="0.25">
      <c r="B8" s="1" t="s">
        <v>8</v>
      </c>
      <c r="C8" s="1">
        <v>24</v>
      </c>
      <c r="D8" s="1">
        <v>89</v>
      </c>
      <c r="E8" s="3">
        <f t="shared" si="0"/>
        <v>7.1793878966813482E-2</v>
      </c>
      <c r="F8" s="4">
        <f t="shared" si="1"/>
        <v>80100</v>
      </c>
      <c r="G8" s="1">
        <f t="shared" si="2"/>
        <v>8.01</v>
      </c>
      <c r="I8" s="5" t="s">
        <v>29</v>
      </c>
      <c r="J8" s="5">
        <v>6</v>
      </c>
      <c r="K8" s="5">
        <v>3794</v>
      </c>
      <c r="L8" s="3">
        <f t="shared" si="3"/>
        <v>3.060565970765706</v>
      </c>
      <c r="M8" s="6">
        <f t="shared" si="4"/>
        <v>3414600</v>
      </c>
      <c r="N8" s="6">
        <f t="shared" si="5"/>
        <v>341.46</v>
      </c>
      <c r="P8" s="7" t="s">
        <v>46</v>
      </c>
      <c r="Q8" s="7">
        <v>5</v>
      </c>
      <c r="R8" s="7">
        <v>202</v>
      </c>
      <c r="S8" s="3">
        <f t="shared" si="6"/>
        <v>0.16295053402600757</v>
      </c>
      <c r="T8" s="7">
        <f t="shared" si="7"/>
        <v>181800</v>
      </c>
      <c r="U8" s="7">
        <f t="shared" si="8"/>
        <v>18.18</v>
      </c>
    </row>
    <row r="9" spans="2:21" x14ac:dyDescent="0.25">
      <c r="B9" s="1" t="s">
        <v>9</v>
      </c>
      <c r="C9" s="1">
        <v>31</v>
      </c>
      <c r="D9" s="1">
        <v>12</v>
      </c>
      <c r="E9" s="3">
        <f t="shared" si="0"/>
        <v>9.6800735685591208E-3</v>
      </c>
      <c r="F9" s="4">
        <f t="shared" si="1"/>
        <v>10800</v>
      </c>
      <c r="G9" s="1">
        <f t="shared" si="2"/>
        <v>1.08</v>
      </c>
      <c r="I9" s="5" t="s">
        <v>30</v>
      </c>
      <c r="J9" s="5">
        <v>7</v>
      </c>
      <c r="K9" s="5">
        <v>1970</v>
      </c>
      <c r="L9" s="3">
        <f t="shared" si="3"/>
        <v>1.5891710496595786</v>
      </c>
      <c r="M9" s="6">
        <f t="shared" si="4"/>
        <v>1773000</v>
      </c>
      <c r="N9" s="6">
        <f t="shared" si="5"/>
        <v>177.3</v>
      </c>
      <c r="P9" s="7" t="s">
        <v>47</v>
      </c>
      <c r="Q9" s="7">
        <v>6</v>
      </c>
      <c r="R9" s="7">
        <v>23239</v>
      </c>
      <c r="S9" s="3">
        <f t="shared" si="6"/>
        <v>18.746571585298959</v>
      </c>
      <c r="T9" s="7">
        <f t="shared" si="7"/>
        <v>20915100</v>
      </c>
      <c r="U9" s="7">
        <f t="shared" si="8"/>
        <v>2091.5100000000002</v>
      </c>
    </row>
    <row r="10" spans="2:21" x14ac:dyDescent="0.25">
      <c r="B10" s="1" t="s">
        <v>10</v>
      </c>
      <c r="C10" s="1">
        <v>41</v>
      </c>
      <c r="D10" s="1">
        <v>28</v>
      </c>
      <c r="E10" s="3">
        <f t="shared" si="0"/>
        <v>2.2586838326637947E-2</v>
      </c>
      <c r="F10" s="4">
        <f t="shared" si="1"/>
        <v>25200</v>
      </c>
      <c r="G10" s="1">
        <f t="shared" si="2"/>
        <v>2.52</v>
      </c>
      <c r="I10" s="5" t="s">
        <v>31</v>
      </c>
      <c r="J10" s="5">
        <v>8</v>
      </c>
      <c r="K10" s="5">
        <v>89952</v>
      </c>
      <c r="L10" s="3">
        <f t="shared" si="3"/>
        <v>72.563002161917979</v>
      </c>
      <c r="M10" s="6">
        <f t="shared" si="4"/>
        <v>80956800</v>
      </c>
      <c r="N10" s="6">
        <f t="shared" si="5"/>
        <v>8095.68</v>
      </c>
      <c r="P10" s="7" t="s">
        <v>35</v>
      </c>
      <c r="Q10" s="7">
        <v>7</v>
      </c>
      <c r="R10" s="7">
        <v>37</v>
      </c>
      <c r="S10" s="3">
        <f t="shared" si="6"/>
        <v>2.984737504436772E-2</v>
      </c>
      <c r="T10" s="7">
        <f t="shared" si="7"/>
        <v>33300</v>
      </c>
      <c r="U10" s="7">
        <f t="shared" si="8"/>
        <v>3.33</v>
      </c>
    </row>
    <row r="11" spans="2:21" x14ac:dyDescent="0.25">
      <c r="B11" s="1" t="s">
        <v>11</v>
      </c>
      <c r="C11" s="1">
        <v>42</v>
      </c>
      <c r="D11" s="1">
        <v>12368</v>
      </c>
      <c r="E11" s="3">
        <f t="shared" si="0"/>
        <v>9.9769291579949329</v>
      </c>
      <c r="F11" s="4">
        <f t="shared" si="1"/>
        <v>11131200</v>
      </c>
      <c r="G11" s="1">
        <f t="shared" si="2"/>
        <v>1113.1199999999999</v>
      </c>
      <c r="I11" s="5" t="s">
        <v>33</v>
      </c>
      <c r="J11" s="5">
        <v>10</v>
      </c>
      <c r="K11" s="5">
        <v>2020</v>
      </c>
      <c r="L11" s="3">
        <f t="shared" si="3"/>
        <v>1.6295053402600754</v>
      </c>
      <c r="M11" s="6">
        <f t="shared" si="4"/>
        <v>1818000</v>
      </c>
      <c r="N11" s="6">
        <f t="shared" si="5"/>
        <v>181.8</v>
      </c>
    </row>
    <row r="12" spans="2:21" x14ac:dyDescent="0.25">
      <c r="B12" s="1" t="s">
        <v>12</v>
      </c>
      <c r="C12" s="1">
        <v>43</v>
      </c>
      <c r="D12" s="1">
        <v>42</v>
      </c>
      <c r="E12" s="3">
        <f t="shared" si="0"/>
        <v>3.3880257489956919E-2</v>
      </c>
      <c r="F12" s="4">
        <f t="shared" si="1"/>
        <v>37800</v>
      </c>
      <c r="G12" s="1">
        <f t="shared" si="2"/>
        <v>3.78</v>
      </c>
      <c r="I12" s="5" t="s">
        <v>35</v>
      </c>
      <c r="J12" s="5">
        <v>14</v>
      </c>
      <c r="K12" s="5">
        <v>37</v>
      </c>
      <c r="L12" s="3">
        <f t="shared" si="3"/>
        <v>2.984737504436772E-2</v>
      </c>
      <c r="M12" s="6">
        <f t="shared" si="4"/>
        <v>33300</v>
      </c>
      <c r="N12" s="6">
        <f t="shared" si="5"/>
        <v>3.33</v>
      </c>
    </row>
    <row r="13" spans="2:21" x14ac:dyDescent="0.25">
      <c r="B13" s="1" t="s">
        <v>13</v>
      </c>
      <c r="C13" s="1">
        <v>52</v>
      </c>
      <c r="D13" s="1">
        <v>9170</v>
      </c>
      <c r="E13" s="3">
        <f t="shared" si="0"/>
        <v>7.3971895519739288</v>
      </c>
      <c r="F13" s="4">
        <f t="shared" si="1"/>
        <v>8253000</v>
      </c>
      <c r="G13" s="1">
        <f t="shared" si="2"/>
        <v>825.3</v>
      </c>
    </row>
    <row r="14" spans="2:21" x14ac:dyDescent="0.25">
      <c r="B14" s="1" t="s">
        <v>14</v>
      </c>
      <c r="C14" s="1">
        <v>71</v>
      </c>
      <c r="D14" s="1">
        <v>7586</v>
      </c>
      <c r="E14" s="3">
        <f t="shared" si="0"/>
        <v>6.1194198409241247</v>
      </c>
      <c r="F14" s="4">
        <f t="shared" si="1"/>
        <v>6827400</v>
      </c>
      <c r="G14" s="1">
        <f t="shared" si="2"/>
        <v>682.74</v>
      </c>
    </row>
    <row r="15" spans="2:21" x14ac:dyDescent="0.25">
      <c r="B15" s="1" t="s">
        <v>15</v>
      </c>
      <c r="C15" s="1">
        <v>81</v>
      </c>
      <c r="D15" s="1">
        <v>3370</v>
      </c>
      <c r="E15" s="3">
        <f t="shared" si="0"/>
        <v>2.7184873271703531</v>
      </c>
      <c r="F15" s="4">
        <f t="shared" si="1"/>
        <v>3033000</v>
      </c>
      <c r="G15" s="1">
        <f t="shared" si="2"/>
        <v>303.3</v>
      </c>
    </row>
    <row r="16" spans="2:21" x14ac:dyDescent="0.25">
      <c r="B16" s="1" t="s">
        <v>16</v>
      </c>
      <c r="C16" s="1">
        <v>82</v>
      </c>
      <c r="D16" s="1">
        <v>85343</v>
      </c>
      <c r="E16" s="3">
        <f t="shared" si="0"/>
        <v>68.843876546795087</v>
      </c>
      <c r="F16" s="4">
        <f t="shared" si="1"/>
        <v>76808700</v>
      </c>
      <c r="G16" s="1">
        <f t="shared" si="2"/>
        <v>7680.87</v>
      </c>
    </row>
    <row r="17" spans="2:7" x14ac:dyDescent="0.25">
      <c r="B17" s="1" t="s">
        <v>17</v>
      </c>
      <c r="C17" s="1">
        <v>90</v>
      </c>
      <c r="D17" s="1">
        <v>487</v>
      </c>
      <c r="E17" s="3">
        <f t="shared" si="0"/>
        <v>0.3928496523240243</v>
      </c>
      <c r="F17" s="4">
        <f t="shared" si="1"/>
        <v>438300</v>
      </c>
      <c r="G17" s="1">
        <f t="shared" si="2"/>
        <v>43.83</v>
      </c>
    </row>
    <row r="18" spans="2:7" x14ac:dyDescent="0.25">
      <c r="B18" s="1" t="s">
        <v>18</v>
      </c>
      <c r="C18" s="1">
        <v>95</v>
      </c>
      <c r="D18" s="1">
        <v>364</v>
      </c>
      <c r="E18" s="3">
        <f t="shared" si="0"/>
        <v>0.29362889824629335</v>
      </c>
      <c r="F18" s="4">
        <f t="shared" si="1"/>
        <v>327600</v>
      </c>
      <c r="G18" s="1">
        <f t="shared" si="2"/>
        <v>32.76</v>
      </c>
    </row>
    <row r="20" spans="2:7" x14ac:dyDescent="0.25">
      <c r="E20" s="5"/>
      <c r="F20" s="5"/>
    </row>
    <row r="21" spans="2:7" x14ac:dyDescent="0.25">
      <c r="E21" s="5"/>
      <c r="F21" s="5"/>
    </row>
    <row r="22" spans="2:7" x14ac:dyDescent="0.25">
      <c r="E22" s="5"/>
      <c r="F22" s="5"/>
    </row>
    <row r="23" spans="2:7" x14ac:dyDescent="0.25">
      <c r="E23" s="5"/>
      <c r="F23" s="5"/>
    </row>
    <row r="24" spans="2:7" x14ac:dyDescent="0.25">
      <c r="E24" s="5"/>
      <c r="F24" s="5"/>
    </row>
    <row r="25" spans="2:7" x14ac:dyDescent="0.25">
      <c r="E25" s="5"/>
      <c r="F25" s="5"/>
    </row>
    <row r="26" spans="2:7" x14ac:dyDescent="0.25">
      <c r="E26" s="5"/>
      <c r="F26" s="5"/>
    </row>
    <row r="27" spans="2:7" x14ac:dyDescent="0.25">
      <c r="E27" s="5"/>
      <c r="F27" s="5"/>
    </row>
    <row r="28" spans="2:7" x14ac:dyDescent="0.25">
      <c r="E28" s="5"/>
      <c r="F28" s="5"/>
    </row>
    <row r="29" spans="2:7" x14ac:dyDescent="0.25">
      <c r="E29" s="5"/>
      <c r="F29" s="5"/>
    </row>
    <row r="30" spans="2:7" x14ac:dyDescent="0.25">
      <c r="E30" s="5"/>
      <c r="F30" s="5"/>
    </row>
    <row r="31" spans="2:7" x14ac:dyDescent="0.25">
      <c r="E31" s="5"/>
      <c r="F31" s="5"/>
    </row>
    <row r="32" spans="2:7" x14ac:dyDescent="0.25">
      <c r="E32" s="5"/>
      <c r="F32" s="5"/>
    </row>
    <row r="33" spans="5:6" x14ac:dyDescent="0.25">
      <c r="E33" s="5"/>
      <c r="F33" s="5"/>
    </row>
  </sheetData>
  <mergeCells count="3">
    <mergeCell ref="B2:G2"/>
    <mergeCell ref="I2:N2"/>
    <mergeCell ref="P2:U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FCD83-3576-4EBE-9206-01D4975BC868}">
  <dimension ref="B2:U32"/>
  <sheetViews>
    <sheetView workbookViewId="0"/>
  </sheetViews>
  <sheetFormatPr defaultRowHeight="15" x14ac:dyDescent="0.25"/>
  <cols>
    <col min="1" max="1" width="9.140625" style="1"/>
    <col min="2" max="2" width="30" style="1" bestFit="1" customWidth="1"/>
    <col min="3" max="3" width="18.5703125" style="1" bestFit="1" customWidth="1"/>
    <col min="4" max="4" width="11.140625" style="1" bestFit="1" customWidth="1"/>
    <col min="5" max="5" width="20.5703125" style="1" bestFit="1" customWidth="1"/>
    <col min="6" max="6" width="9.42578125" style="1" bestFit="1" customWidth="1"/>
    <col min="7" max="7" width="9.7109375" style="1" bestFit="1" customWidth="1"/>
    <col min="8" max="8" width="9.140625" style="1"/>
    <col min="9" max="9" width="14.28515625" style="1" bestFit="1" customWidth="1"/>
    <col min="10" max="10" width="22.140625" style="1" bestFit="1" customWidth="1"/>
    <col min="11" max="11" width="11.140625" style="1" bestFit="1" customWidth="1"/>
    <col min="12" max="12" width="20.5703125" style="6" bestFit="1" customWidth="1"/>
    <col min="13" max="13" width="9.42578125" style="1" bestFit="1" customWidth="1"/>
    <col min="14" max="14" width="9.7109375" style="1" bestFit="1" customWidth="1"/>
    <col min="15" max="15" width="9.140625" style="1"/>
    <col min="16" max="16" width="20.28515625" style="1" bestFit="1" customWidth="1"/>
    <col min="17" max="17" width="14.42578125" style="1" bestFit="1" customWidth="1"/>
    <col min="18" max="18" width="11.140625" style="1" bestFit="1" customWidth="1"/>
    <col min="19" max="19" width="20.5703125" style="1" bestFit="1" customWidth="1"/>
    <col min="20" max="20" width="9.42578125" style="1" bestFit="1" customWidth="1"/>
    <col min="21" max="21" width="9.7109375" style="1" bestFit="1" customWidth="1"/>
    <col min="22" max="16384" width="9.140625" style="1"/>
  </cols>
  <sheetData>
    <row r="2" spans="2:21" x14ac:dyDescent="0.25">
      <c r="B2" s="24" t="s">
        <v>21</v>
      </c>
      <c r="C2" s="24"/>
      <c r="D2" s="24"/>
      <c r="E2" s="24"/>
      <c r="F2" s="24"/>
      <c r="G2" s="24"/>
      <c r="I2" s="24" t="s">
        <v>37</v>
      </c>
      <c r="J2" s="24"/>
      <c r="K2" s="24"/>
      <c r="L2" s="24"/>
      <c r="M2" s="24"/>
      <c r="N2" s="24"/>
      <c r="P2" s="24" t="s">
        <v>51</v>
      </c>
      <c r="Q2" s="24"/>
      <c r="R2" s="24"/>
      <c r="S2" s="24"/>
      <c r="T2" s="24"/>
      <c r="U2" s="24"/>
    </row>
    <row r="3" spans="2:21" x14ac:dyDescent="0.25">
      <c r="B3" s="1" t="s">
        <v>0</v>
      </c>
      <c r="C3" s="1" t="s">
        <v>1</v>
      </c>
      <c r="D3" s="1" t="s">
        <v>19</v>
      </c>
      <c r="E3" s="1" t="s">
        <v>2</v>
      </c>
      <c r="F3" s="1" t="s">
        <v>48</v>
      </c>
      <c r="G3" s="1" t="s">
        <v>49</v>
      </c>
      <c r="I3" s="5" t="s">
        <v>22</v>
      </c>
      <c r="J3" s="5" t="s">
        <v>23</v>
      </c>
      <c r="K3" s="5" t="s">
        <v>19</v>
      </c>
      <c r="L3" s="6" t="s">
        <v>2</v>
      </c>
      <c r="M3" s="5" t="s">
        <v>48</v>
      </c>
      <c r="N3" s="5" t="s">
        <v>49</v>
      </c>
      <c r="P3" s="7" t="s">
        <v>38</v>
      </c>
      <c r="Q3" s="7" t="s">
        <v>39</v>
      </c>
      <c r="R3" s="7" t="s">
        <v>19</v>
      </c>
      <c r="S3" s="7" t="s">
        <v>2</v>
      </c>
      <c r="T3" s="7" t="s">
        <v>48</v>
      </c>
      <c r="U3" s="7" t="s">
        <v>49</v>
      </c>
    </row>
    <row r="4" spans="2:21" x14ac:dyDescent="0.25">
      <c r="B4" s="1" t="s">
        <v>5</v>
      </c>
      <c r="C4" s="1">
        <v>21</v>
      </c>
      <c r="D4" s="1">
        <v>2446</v>
      </c>
      <c r="E4" s="3">
        <f>(D4/SUM($D$4:$D$16))*100</f>
        <v>2.3594779438008238</v>
      </c>
      <c r="F4" s="1">
        <f>D4*900</f>
        <v>2201400</v>
      </c>
      <c r="G4" s="1">
        <f>F4/10000</f>
        <v>220.14</v>
      </c>
      <c r="I4" s="5" t="s">
        <v>27</v>
      </c>
      <c r="J4" s="5">
        <v>4</v>
      </c>
      <c r="K4" s="5">
        <v>4589</v>
      </c>
      <c r="L4" s="3">
        <f>(K4/SUM($K$4:$K$10))*100</f>
        <v>4.4251798422402659</v>
      </c>
      <c r="M4" s="1">
        <f>K4*900</f>
        <v>4130100</v>
      </c>
      <c r="N4" s="1">
        <f>M4/10000</f>
        <v>413.01</v>
      </c>
      <c r="P4" s="7" t="s">
        <v>43</v>
      </c>
      <c r="Q4" s="7">
        <v>2</v>
      </c>
      <c r="R4" s="7">
        <v>16876</v>
      </c>
      <c r="S4" s="3">
        <f>(R4/SUM($R$4:$R$9))*100</f>
        <v>16.273553065514648</v>
      </c>
      <c r="T4" s="7">
        <f>R4*900</f>
        <v>15188400</v>
      </c>
      <c r="U4" s="7">
        <f>T4/10000</f>
        <v>1518.84</v>
      </c>
    </row>
    <row r="5" spans="2:21" x14ac:dyDescent="0.25">
      <c r="B5" s="1" t="s">
        <v>6</v>
      </c>
      <c r="C5" s="1">
        <v>22</v>
      </c>
      <c r="D5" s="1">
        <v>863</v>
      </c>
      <c r="E5" s="3">
        <f t="shared" ref="E5:E16" si="0">(D5/SUM($D$4:$D$16))*100</f>
        <v>0.83247320748164788</v>
      </c>
      <c r="F5" s="1">
        <f t="shared" ref="F5:F16" si="1">D5*900</f>
        <v>776700</v>
      </c>
      <c r="G5" s="1">
        <f t="shared" ref="G5:G16" si="2">F5/10000</f>
        <v>77.67</v>
      </c>
      <c r="I5" s="5" t="s">
        <v>28</v>
      </c>
      <c r="J5" s="5">
        <v>5</v>
      </c>
      <c r="K5" s="5">
        <v>20302</v>
      </c>
      <c r="L5" s="3">
        <f t="shared" ref="L5:L10" si="3">(K5/SUM($K$4:$K$10))*100</f>
        <v>19.577250197681821</v>
      </c>
      <c r="M5" s="6">
        <f t="shared" ref="M5:M10" si="4">K5*900</f>
        <v>18271800</v>
      </c>
      <c r="N5" s="6">
        <f t="shared" ref="N5:N10" si="5">M5/10000</f>
        <v>1827.18</v>
      </c>
      <c r="P5" s="7" t="s">
        <v>44</v>
      </c>
      <c r="Q5" s="7">
        <v>3</v>
      </c>
      <c r="R5" s="7">
        <v>64836</v>
      </c>
      <c r="S5" s="3">
        <f t="shared" ref="S5:S9" si="6">(R5/SUM($R$4:$R$9))*100</f>
        <v>62.521455709629514</v>
      </c>
      <c r="T5" s="7">
        <f t="shared" ref="T5:T9" si="7">R5*900</f>
        <v>58352400</v>
      </c>
      <c r="U5" s="7">
        <f t="shared" ref="U5:U9" si="8">T5/10000</f>
        <v>5835.24</v>
      </c>
    </row>
    <row r="6" spans="2:21" x14ac:dyDescent="0.25">
      <c r="B6" s="1" t="s">
        <v>7</v>
      </c>
      <c r="C6" s="1">
        <v>23</v>
      </c>
      <c r="D6" s="1">
        <v>190</v>
      </c>
      <c r="E6" s="3">
        <f t="shared" si="0"/>
        <v>0.18327915344323653</v>
      </c>
      <c r="F6" s="1">
        <f t="shared" si="1"/>
        <v>171000</v>
      </c>
      <c r="G6" s="1">
        <f t="shared" si="2"/>
        <v>17.100000000000001</v>
      </c>
      <c r="I6" s="5" t="s">
        <v>30</v>
      </c>
      <c r="J6" s="5">
        <v>7</v>
      </c>
      <c r="K6" s="5">
        <v>708</v>
      </c>
      <c r="L6" s="3">
        <f t="shared" si="3"/>
        <v>0.68272550191896009</v>
      </c>
      <c r="M6" s="6">
        <f t="shared" si="4"/>
        <v>637200</v>
      </c>
      <c r="N6" s="6">
        <f t="shared" si="5"/>
        <v>63.72</v>
      </c>
      <c r="P6" s="7" t="s">
        <v>45</v>
      </c>
      <c r="Q6" s="7">
        <v>4</v>
      </c>
      <c r="R6" s="7">
        <v>1371</v>
      </c>
      <c r="S6" s="3">
        <f t="shared" si="6"/>
        <v>1.3220574338006983</v>
      </c>
      <c r="T6" s="7">
        <f t="shared" si="7"/>
        <v>1233900</v>
      </c>
      <c r="U6" s="7">
        <f t="shared" si="8"/>
        <v>123.39</v>
      </c>
    </row>
    <row r="7" spans="2:21" x14ac:dyDescent="0.25">
      <c r="B7" s="1" t="s">
        <v>8</v>
      </c>
      <c r="C7" s="1">
        <v>24</v>
      </c>
      <c r="D7" s="1">
        <v>13</v>
      </c>
      <c r="E7" s="3">
        <f t="shared" si="0"/>
        <v>1.254015260401092E-2</v>
      </c>
      <c r="F7" s="1">
        <f t="shared" si="1"/>
        <v>11700</v>
      </c>
      <c r="G7" s="1">
        <f t="shared" si="2"/>
        <v>1.17</v>
      </c>
      <c r="I7" s="6" t="s">
        <v>31</v>
      </c>
      <c r="J7" s="5">
        <v>8</v>
      </c>
      <c r="K7" s="5">
        <v>74908</v>
      </c>
      <c r="L7" s="3">
        <f t="shared" si="3"/>
        <v>72.233900985516186</v>
      </c>
      <c r="M7" s="6">
        <f t="shared" si="4"/>
        <v>67417200</v>
      </c>
      <c r="N7" s="6">
        <f t="shared" si="5"/>
        <v>6741.72</v>
      </c>
      <c r="P7" s="7" t="s">
        <v>46</v>
      </c>
      <c r="Q7" s="7">
        <v>5</v>
      </c>
      <c r="R7" s="7">
        <v>589</v>
      </c>
      <c r="S7" s="3">
        <f t="shared" si="6"/>
        <v>0.56797361670941737</v>
      </c>
      <c r="T7" s="7">
        <f t="shared" si="7"/>
        <v>530100</v>
      </c>
      <c r="U7" s="7">
        <f t="shared" si="8"/>
        <v>53.01</v>
      </c>
    </row>
    <row r="8" spans="2:21" x14ac:dyDescent="0.25">
      <c r="B8" s="1" t="s">
        <v>9</v>
      </c>
      <c r="C8" s="1">
        <v>31</v>
      </c>
      <c r="D8" s="1">
        <v>32</v>
      </c>
      <c r="E8" s="3">
        <f t="shared" si="0"/>
        <v>3.086806794833457E-2</v>
      </c>
      <c r="F8" s="1">
        <f t="shared" si="1"/>
        <v>28800</v>
      </c>
      <c r="G8" s="1">
        <f t="shared" si="2"/>
        <v>2.88</v>
      </c>
      <c r="I8" s="6" t="s">
        <v>32</v>
      </c>
      <c r="J8" s="5">
        <v>9</v>
      </c>
      <c r="K8" s="5">
        <v>2524</v>
      </c>
      <c r="L8" s="3">
        <f t="shared" si="3"/>
        <v>2.4338971283099653</v>
      </c>
      <c r="M8" s="6">
        <f t="shared" si="4"/>
        <v>2271600</v>
      </c>
      <c r="N8" s="6">
        <f t="shared" si="5"/>
        <v>227.16</v>
      </c>
      <c r="P8" s="7" t="s">
        <v>47</v>
      </c>
      <c r="Q8" s="7">
        <v>6</v>
      </c>
      <c r="R8" s="7">
        <v>20017</v>
      </c>
      <c r="S8" s="3">
        <f t="shared" si="6"/>
        <v>19.302424254112747</v>
      </c>
      <c r="T8" s="7">
        <f t="shared" si="7"/>
        <v>18015300</v>
      </c>
      <c r="U8" s="7">
        <f t="shared" si="8"/>
        <v>1801.53</v>
      </c>
    </row>
    <row r="9" spans="2:21" x14ac:dyDescent="0.25">
      <c r="B9" s="1" t="s">
        <v>10</v>
      </c>
      <c r="C9" s="1">
        <v>41</v>
      </c>
      <c r="D9" s="1">
        <v>1</v>
      </c>
      <c r="E9" s="3">
        <f t="shared" si="0"/>
        <v>9.646271233854553E-4</v>
      </c>
      <c r="F9" s="1">
        <f t="shared" si="1"/>
        <v>900</v>
      </c>
      <c r="G9" s="1">
        <f t="shared" si="2"/>
        <v>0.09</v>
      </c>
      <c r="I9" s="6" t="s">
        <v>33</v>
      </c>
      <c r="J9" s="5">
        <v>10</v>
      </c>
      <c r="K9" s="5">
        <v>658</v>
      </c>
      <c r="L9" s="3">
        <f t="shared" si="3"/>
        <v>0.6345104240998245</v>
      </c>
      <c r="M9" s="6">
        <f t="shared" si="4"/>
        <v>592200</v>
      </c>
      <c r="N9" s="6">
        <f t="shared" si="5"/>
        <v>59.22</v>
      </c>
      <c r="P9" s="7" t="s">
        <v>35</v>
      </c>
      <c r="Q9" s="7">
        <v>7</v>
      </c>
      <c r="R9" s="7">
        <v>13</v>
      </c>
      <c r="S9" s="3">
        <f t="shared" si="6"/>
        <v>1.2535920232975254E-2</v>
      </c>
      <c r="T9" s="7">
        <f t="shared" si="7"/>
        <v>11700</v>
      </c>
      <c r="U9" s="7">
        <f t="shared" si="8"/>
        <v>1.17</v>
      </c>
    </row>
    <row r="10" spans="2:21" x14ac:dyDescent="0.25">
      <c r="B10" s="1" t="s">
        <v>11</v>
      </c>
      <c r="C10" s="1">
        <v>42</v>
      </c>
      <c r="D10" s="1">
        <v>9097</v>
      </c>
      <c r="E10" s="3">
        <f t="shared" si="0"/>
        <v>8.7752129414374878</v>
      </c>
      <c r="F10" s="1">
        <f t="shared" si="1"/>
        <v>8187300</v>
      </c>
      <c r="G10" s="1">
        <f t="shared" si="2"/>
        <v>818.73</v>
      </c>
      <c r="I10" s="6" t="s">
        <v>34</v>
      </c>
      <c r="J10" s="5">
        <v>13</v>
      </c>
      <c r="K10" s="5">
        <v>13</v>
      </c>
      <c r="L10" s="3">
        <f t="shared" si="3"/>
        <v>1.2535920232975254E-2</v>
      </c>
      <c r="M10" s="6">
        <f t="shared" si="4"/>
        <v>11700</v>
      </c>
      <c r="N10" s="6">
        <f t="shared" si="5"/>
        <v>1.17</v>
      </c>
      <c r="R10" s="7"/>
      <c r="S10" s="7"/>
      <c r="T10" s="7"/>
      <c r="U10" s="7"/>
    </row>
    <row r="11" spans="2:21" x14ac:dyDescent="0.25">
      <c r="B11" s="1" t="s">
        <v>13</v>
      </c>
      <c r="C11" s="1">
        <v>52</v>
      </c>
      <c r="D11" s="1">
        <v>3007</v>
      </c>
      <c r="E11" s="3">
        <f t="shared" si="0"/>
        <v>2.9006337600200642</v>
      </c>
      <c r="F11" s="1">
        <f t="shared" si="1"/>
        <v>2706300</v>
      </c>
      <c r="G11" s="1">
        <f t="shared" si="2"/>
        <v>270.63</v>
      </c>
    </row>
    <row r="12" spans="2:21" x14ac:dyDescent="0.25">
      <c r="B12" s="1" t="s">
        <v>14</v>
      </c>
      <c r="C12" s="1">
        <v>71</v>
      </c>
      <c r="D12" s="1">
        <v>743</v>
      </c>
      <c r="E12" s="3">
        <f t="shared" si="0"/>
        <v>0.71671795267539329</v>
      </c>
      <c r="F12" s="1">
        <f t="shared" si="1"/>
        <v>668700</v>
      </c>
      <c r="G12" s="1">
        <f t="shared" si="2"/>
        <v>66.87</v>
      </c>
    </row>
    <row r="13" spans="2:21" x14ac:dyDescent="0.25">
      <c r="B13" s="1" t="s">
        <v>15</v>
      </c>
      <c r="C13" s="1">
        <v>81</v>
      </c>
      <c r="D13" s="1">
        <v>1792</v>
      </c>
      <c r="E13" s="3">
        <f t="shared" si="0"/>
        <v>1.7286118051067358</v>
      </c>
      <c r="F13" s="1">
        <f t="shared" si="1"/>
        <v>1612800</v>
      </c>
      <c r="G13" s="1">
        <f t="shared" si="2"/>
        <v>161.28</v>
      </c>
    </row>
    <row r="14" spans="2:21" x14ac:dyDescent="0.25">
      <c r="B14" s="1" t="s">
        <v>16</v>
      </c>
      <c r="C14" s="1">
        <v>82</v>
      </c>
      <c r="D14" s="1">
        <v>85366</v>
      </c>
      <c r="E14" s="3">
        <f t="shared" si="0"/>
        <v>82.346359014922783</v>
      </c>
      <c r="F14" s="1">
        <f t="shared" si="1"/>
        <v>76829400</v>
      </c>
      <c r="G14" s="1">
        <f t="shared" si="2"/>
        <v>7682.94</v>
      </c>
    </row>
    <row r="15" spans="2:21" x14ac:dyDescent="0.25">
      <c r="B15" s="1" t="s">
        <v>17</v>
      </c>
      <c r="C15" s="1">
        <v>90</v>
      </c>
      <c r="D15" s="1">
        <v>108</v>
      </c>
      <c r="E15" s="3">
        <f t="shared" si="0"/>
        <v>0.10417972932562918</v>
      </c>
      <c r="F15" s="1">
        <f t="shared" si="1"/>
        <v>97200</v>
      </c>
      <c r="G15" s="1">
        <f t="shared" si="2"/>
        <v>9.7200000000000006</v>
      </c>
    </row>
    <row r="16" spans="2:21" x14ac:dyDescent="0.25">
      <c r="B16" s="1" t="s">
        <v>18</v>
      </c>
      <c r="C16" s="1">
        <v>95</v>
      </c>
      <c r="D16" s="1">
        <v>9</v>
      </c>
      <c r="E16" s="3">
        <f t="shared" si="0"/>
        <v>8.6816441104690979E-3</v>
      </c>
      <c r="F16" s="1">
        <f t="shared" si="1"/>
        <v>8100</v>
      </c>
      <c r="G16" s="1">
        <f t="shared" si="2"/>
        <v>0.81</v>
      </c>
    </row>
    <row r="17" spans="5:6" x14ac:dyDescent="0.25">
      <c r="E17" s="3"/>
    </row>
    <row r="19" spans="5:6" x14ac:dyDescent="0.25">
      <c r="E19" s="5"/>
      <c r="F19" s="5"/>
    </row>
    <row r="20" spans="5:6" x14ac:dyDescent="0.25">
      <c r="E20" s="5"/>
      <c r="F20" s="5"/>
    </row>
    <row r="21" spans="5:6" x14ac:dyDescent="0.25">
      <c r="E21" s="5"/>
      <c r="F21" s="5"/>
    </row>
    <row r="22" spans="5:6" x14ac:dyDescent="0.25">
      <c r="E22" s="5"/>
      <c r="F22" s="5"/>
    </row>
    <row r="23" spans="5:6" x14ac:dyDescent="0.25">
      <c r="E23" s="5"/>
      <c r="F23" s="5"/>
    </row>
    <row r="24" spans="5:6" x14ac:dyDescent="0.25">
      <c r="E24" s="5"/>
      <c r="F24" s="5"/>
    </row>
    <row r="25" spans="5:6" x14ac:dyDescent="0.25">
      <c r="E25" s="5"/>
      <c r="F25" s="5"/>
    </row>
    <row r="26" spans="5:6" x14ac:dyDescent="0.25">
      <c r="E26" s="5"/>
      <c r="F26" s="5"/>
    </row>
    <row r="27" spans="5:6" x14ac:dyDescent="0.25">
      <c r="E27" s="5"/>
      <c r="F27" s="5"/>
    </row>
    <row r="28" spans="5:6" x14ac:dyDescent="0.25">
      <c r="E28" s="5"/>
      <c r="F28" s="5"/>
    </row>
    <row r="29" spans="5:6" x14ac:dyDescent="0.25">
      <c r="E29" s="5"/>
      <c r="F29" s="5"/>
    </row>
    <row r="30" spans="5:6" x14ac:dyDescent="0.25">
      <c r="E30" s="5"/>
      <c r="F30" s="5"/>
    </row>
    <row r="31" spans="5:6" x14ac:dyDescent="0.25">
      <c r="E31" s="5"/>
      <c r="F31" s="5"/>
    </row>
    <row r="32" spans="5:6" x14ac:dyDescent="0.25">
      <c r="E32" s="5"/>
      <c r="F32" s="5"/>
    </row>
  </sheetData>
  <mergeCells count="3">
    <mergeCell ref="B2:G2"/>
    <mergeCell ref="I2:N2"/>
    <mergeCell ref="P2:U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D3C97-F633-4B58-8DC8-37F09DD05FD6}">
  <dimension ref="B2:U33"/>
  <sheetViews>
    <sheetView workbookViewId="0">
      <selection activeCell="E4" sqref="E4:E18"/>
    </sheetView>
  </sheetViews>
  <sheetFormatPr defaultRowHeight="15" x14ac:dyDescent="0.25"/>
  <cols>
    <col min="1" max="1" width="9.140625" style="1"/>
    <col min="2" max="2" width="30" style="1" bestFit="1" customWidth="1"/>
    <col min="3" max="3" width="18.5703125" style="1" bestFit="1" customWidth="1"/>
    <col min="4" max="4" width="11.140625" style="1" bestFit="1" customWidth="1"/>
    <col min="5" max="5" width="20.5703125" style="1" bestFit="1" customWidth="1"/>
    <col min="6" max="6" width="9.42578125" style="1" bestFit="1" customWidth="1"/>
    <col min="7" max="7" width="10.140625" style="1" bestFit="1" customWidth="1"/>
    <col min="8" max="8" width="9.140625" style="1"/>
    <col min="9" max="9" width="14.28515625" style="1" bestFit="1" customWidth="1"/>
    <col min="10" max="10" width="22.140625" style="1" bestFit="1" customWidth="1"/>
    <col min="11" max="11" width="11.140625" style="1" bestFit="1" customWidth="1"/>
    <col min="12" max="12" width="20.5703125" style="6" bestFit="1" customWidth="1"/>
    <col min="13" max="13" width="9.42578125" style="1" bestFit="1" customWidth="1"/>
    <col min="14" max="14" width="9.7109375" style="1" bestFit="1" customWidth="1"/>
    <col min="15" max="15" width="9.140625" style="1"/>
    <col min="16" max="16" width="20.28515625" style="1" bestFit="1" customWidth="1"/>
    <col min="17" max="17" width="14.42578125" style="1" bestFit="1" customWidth="1"/>
    <col min="18" max="18" width="11.140625" style="1" bestFit="1" customWidth="1"/>
    <col min="19" max="19" width="20.5703125" style="1" bestFit="1" customWidth="1"/>
    <col min="20" max="20" width="9.42578125" style="1" bestFit="1" customWidth="1"/>
    <col min="21" max="21" width="9.7109375" style="1" bestFit="1" customWidth="1"/>
    <col min="22" max="16384" width="9.140625" style="1"/>
  </cols>
  <sheetData>
    <row r="2" spans="2:21" x14ac:dyDescent="0.25">
      <c r="B2" s="24" t="s">
        <v>20</v>
      </c>
      <c r="C2" s="24"/>
      <c r="D2" s="24"/>
      <c r="E2" s="24"/>
      <c r="F2" s="24"/>
      <c r="G2" s="24"/>
      <c r="I2" s="24" t="s">
        <v>24</v>
      </c>
      <c r="J2" s="24"/>
      <c r="K2" s="24"/>
      <c r="L2" s="24"/>
      <c r="M2" s="24"/>
      <c r="N2" s="24"/>
      <c r="P2" s="24" t="s">
        <v>52</v>
      </c>
      <c r="Q2" s="24"/>
      <c r="R2" s="24"/>
      <c r="S2" s="24"/>
      <c r="T2" s="24"/>
      <c r="U2" s="24"/>
    </row>
    <row r="3" spans="2:21" x14ac:dyDescent="0.25">
      <c r="B3" s="1" t="s">
        <v>0</v>
      </c>
      <c r="C3" s="1" t="s">
        <v>1</v>
      </c>
      <c r="D3" s="1" t="s">
        <v>19</v>
      </c>
      <c r="E3" s="1" t="s">
        <v>2</v>
      </c>
      <c r="F3" s="1" t="s">
        <v>48</v>
      </c>
      <c r="G3" s="1" t="s">
        <v>50</v>
      </c>
      <c r="I3" s="1" t="s">
        <v>22</v>
      </c>
      <c r="J3" s="1" t="s">
        <v>23</v>
      </c>
      <c r="K3" s="1" t="s">
        <v>19</v>
      </c>
      <c r="L3" s="6" t="s">
        <v>2</v>
      </c>
      <c r="M3" s="1" t="s">
        <v>48</v>
      </c>
      <c r="N3" s="1" t="s">
        <v>49</v>
      </c>
      <c r="P3" s="7" t="s">
        <v>38</v>
      </c>
      <c r="Q3" s="7" t="s">
        <v>39</v>
      </c>
      <c r="R3" s="7" t="s">
        <v>19</v>
      </c>
      <c r="S3" s="7" t="s">
        <v>2</v>
      </c>
      <c r="T3" s="7" t="s">
        <v>48</v>
      </c>
      <c r="U3" s="7" t="s">
        <v>49</v>
      </c>
    </row>
    <row r="4" spans="2:21" x14ac:dyDescent="0.25">
      <c r="B4" s="1" t="s">
        <v>4</v>
      </c>
      <c r="C4" s="1">
        <v>11</v>
      </c>
      <c r="D4" s="1">
        <v>19</v>
      </c>
      <c r="E4" s="3">
        <f>(D4/SUM($D$4:$D$18))*100</f>
        <v>1.0328669123802691E-2</v>
      </c>
      <c r="F4" s="1">
        <f>D4*900</f>
        <v>17100</v>
      </c>
      <c r="G4" s="1">
        <f>F4/10000</f>
        <v>1.71</v>
      </c>
      <c r="I4" s="1" t="s">
        <v>27</v>
      </c>
      <c r="J4" s="2">
        <v>4</v>
      </c>
      <c r="K4" s="5">
        <v>23067</v>
      </c>
      <c r="L4" s="3">
        <f>(K4/SUM($K$4:$K$11))*100</f>
        <v>12.540570515225156</v>
      </c>
      <c r="M4" s="1">
        <f>K4*900</f>
        <v>20760300</v>
      </c>
      <c r="N4" s="1">
        <f>M4/10000</f>
        <v>2076.0300000000002</v>
      </c>
      <c r="P4" s="7" t="s">
        <v>43</v>
      </c>
      <c r="Q4" s="7">
        <v>2</v>
      </c>
      <c r="R4" s="7">
        <v>68351</v>
      </c>
      <c r="S4" s="3">
        <f>(R4/SUM($R$4:$R$9))*100</f>
        <v>37.159601824517914</v>
      </c>
      <c r="T4" s="7">
        <f>R4*900</f>
        <v>61515900</v>
      </c>
      <c r="U4" s="7">
        <f>T4/10000</f>
        <v>6151.59</v>
      </c>
    </row>
    <row r="5" spans="2:21" x14ac:dyDescent="0.25">
      <c r="B5" s="1" t="s">
        <v>5</v>
      </c>
      <c r="C5" s="1">
        <v>21</v>
      </c>
      <c r="D5" s="1">
        <v>3327</v>
      </c>
      <c r="E5" s="3">
        <f t="shared" ref="E5:E18" si="0">(D5/SUM($D$4:$D$18))*100</f>
        <v>1.808604324994292</v>
      </c>
      <c r="F5" s="1">
        <f t="shared" ref="F5:F18" si="1">D5*900</f>
        <v>2994300</v>
      </c>
      <c r="G5" s="1">
        <f t="shared" ref="G5:G18" si="2">F5/10000</f>
        <v>299.43</v>
      </c>
      <c r="I5" s="1" t="s">
        <v>28</v>
      </c>
      <c r="J5" s="2">
        <v>5</v>
      </c>
      <c r="K5" s="5">
        <v>55029</v>
      </c>
      <c r="L5" s="3">
        <f t="shared" ref="L5:L11" si="3">(K5/SUM($K$4:$K$11))*100</f>
        <v>29.916983347740285</v>
      </c>
      <c r="M5" s="6">
        <f t="shared" ref="M5:M11" si="4">K5*900</f>
        <v>49526100</v>
      </c>
      <c r="N5" s="6">
        <f t="shared" ref="N5:N11" si="5">M5/10000</f>
        <v>4952.6099999999997</v>
      </c>
      <c r="P5" s="7" t="s">
        <v>44</v>
      </c>
      <c r="Q5" s="7">
        <v>3</v>
      </c>
      <c r="R5" s="7">
        <v>57124</v>
      </c>
      <c r="S5" s="3">
        <f t="shared" ref="S5:S9" si="6">(R5/SUM($R$4:$R$9))*100</f>
        <v>31.055947895769791</v>
      </c>
      <c r="T5" s="7">
        <f t="shared" ref="T5:T9" si="7">R5*900</f>
        <v>51411600</v>
      </c>
      <c r="U5" s="7">
        <f t="shared" ref="U5:U9" si="8">T5/10000</f>
        <v>5141.16</v>
      </c>
    </row>
    <row r="6" spans="2:21" x14ac:dyDescent="0.25">
      <c r="B6" s="1" t="s">
        <v>6</v>
      </c>
      <c r="C6" s="1">
        <v>22</v>
      </c>
      <c r="D6" s="1">
        <v>1631</v>
      </c>
      <c r="E6" s="3">
        <f t="shared" si="0"/>
        <v>0.88663470215379936</v>
      </c>
      <c r="F6" s="1">
        <f t="shared" si="1"/>
        <v>1467900</v>
      </c>
      <c r="G6" s="1">
        <f t="shared" si="2"/>
        <v>146.79</v>
      </c>
      <c r="I6" s="5" t="s">
        <v>30</v>
      </c>
      <c r="J6" s="2">
        <v>7</v>
      </c>
      <c r="K6" s="5">
        <v>887</v>
      </c>
      <c r="L6" s="3">
        <f t="shared" si="3"/>
        <v>0.48222508549029847</v>
      </c>
      <c r="M6" s="6">
        <f t="shared" si="4"/>
        <v>798300</v>
      </c>
      <c r="N6" s="6">
        <f t="shared" si="5"/>
        <v>79.83</v>
      </c>
      <c r="P6" s="7" t="s">
        <v>45</v>
      </c>
      <c r="Q6" s="7">
        <v>4</v>
      </c>
      <c r="R6" s="7">
        <v>1461</v>
      </c>
      <c r="S6" s="3">
        <f t="shared" si="6"/>
        <v>0.79428506189551973</v>
      </c>
      <c r="T6" s="7">
        <f t="shared" si="7"/>
        <v>1314900</v>
      </c>
      <c r="U6" s="7">
        <f t="shared" si="8"/>
        <v>131.49</v>
      </c>
    </row>
    <row r="7" spans="2:21" x14ac:dyDescent="0.25">
      <c r="B7" s="1" t="s">
        <v>7</v>
      </c>
      <c r="C7" s="1">
        <v>23</v>
      </c>
      <c r="D7" s="1">
        <v>506</v>
      </c>
      <c r="E7" s="3">
        <f t="shared" si="0"/>
        <v>0.27506876719179796</v>
      </c>
      <c r="F7" s="1">
        <f t="shared" si="1"/>
        <v>455400</v>
      </c>
      <c r="G7" s="1">
        <f t="shared" si="2"/>
        <v>45.54</v>
      </c>
      <c r="I7" s="5" t="s">
        <v>31</v>
      </c>
      <c r="J7" s="2">
        <v>8</v>
      </c>
      <c r="K7" s="5">
        <v>93077</v>
      </c>
      <c r="L7" s="3">
        <f t="shared" si="3"/>
        <v>50.602101783743528</v>
      </c>
      <c r="M7" s="6">
        <f t="shared" si="4"/>
        <v>83769300</v>
      </c>
      <c r="N7" s="6">
        <f t="shared" si="5"/>
        <v>8376.93</v>
      </c>
      <c r="P7" s="7" t="s">
        <v>46</v>
      </c>
      <c r="Q7" s="7">
        <v>5</v>
      </c>
      <c r="R7" s="7">
        <v>10992</v>
      </c>
      <c r="S7" s="3">
        <f t="shared" si="6"/>
        <v>5.9758941823104399</v>
      </c>
      <c r="T7" s="7">
        <f t="shared" si="7"/>
        <v>9892800</v>
      </c>
      <c r="U7" s="7">
        <f t="shared" si="8"/>
        <v>989.28</v>
      </c>
    </row>
    <row r="8" spans="2:21" x14ac:dyDescent="0.25">
      <c r="B8" s="1" t="s">
        <v>8</v>
      </c>
      <c r="C8" s="1">
        <v>24</v>
      </c>
      <c r="D8" s="1">
        <v>57</v>
      </c>
      <c r="E8" s="3">
        <f t="shared" si="0"/>
        <v>3.098600737140807E-2</v>
      </c>
      <c r="F8" s="1">
        <f t="shared" si="1"/>
        <v>51300</v>
      </c>
      <c r="G8" s="1">
        <f t="shared" si="2"/>
        <v>5.13</v>
      </c>
      <c r="I8" s="5" t="s">
        <v>32</v>
      </c>
      <c r="J8" s="2">
        <v>9</v>
      </c>
      <c r="K8" s="5">
        <v>9953</v>
      </c>
      <c r="L8" s="3">
        <f t="shared" si="3"/>
        <v>5.4110330055072602</v>
      </c>
      <c r="M8" s="6">
        <f t="shared" si="4"/>
        <v>8957700</v>
      </c>
      <c r="N8" s="6">
        <f t="shared" si="5"/>
        <v>895.77</v>
      </c>
      <c r="P8" s="7" t="s">
        <v>47</v>
      </c>
      <c r="Q8" s="7">
        <v>6</v>
      </c>
      <c r="R8" s="7">
        <v>45904</v>
      </c>
      <c r="S8" s="3">
        <f t="shared" si="6"/>
        <v>24.956099576490033</v>
      </c>
      <c r="T8" s="7">
        <f t="shared" si="7"/>
        <v>41313600</v>
      </c>
      <c r="U8" s="7">
        <f t="shared" si="8"/>
        <v>4131.3599999999997</v>
      </c>
    </row>
    <row r="9" spans="2:21" x14ac:dyDescent="0.25">
      <c r="B9" s="1" t="s">
        <v>9</v>
      </c>
      <c r="C9" s="1">
        <v>31</v>
      </c>
      <c r="D9" s="1">
        <v>209</v>
      </c>
      <c r="E9" s="3">
        <f t="shared" si="0"/>
        <v>0.11361536036182959</v>
      </c>
      <c r="F9" s="1">
        <f t="shared" si="1"/>
        <v>188100</v>
      </c>
      <c r="G9" s="1">
        <f t="shared" si="2"/>
        <v>18.809999999999999</v>
      </c>
      <c r="I9" s="5" t="s">
        <v>33</v>
      </c>
      <c r="J9" s="2">
        <v>10</v>
      </c>
      <c r="K9" s="5">
        <v>1552</v>
      </c>
      <c r="L9" s="3">
        <f t="shared" si="3"/>
        <v>0.84375798498415244</v>
      </c>
      <c r="M9" s="6">
        <f t="shared" si="4"/>
        <v>1396800</v>
      </c>
      <c r="N9" s="6">
        <f t="shared" si="5"/>
        <v>139.68</v>
      </c>
      <c r="P9" s="7" t="s">
        <v>35</v>
      </c>
      <c r="Q9" s="7">
        <v>7</v>
      </c>
      <c r="R9" s="7">
        <v>107</v>
      </c>
      <c r="S9" s="3">
        <f t="shared" si="6"/>
        <v>5.8171459016304321E-2</v>
      </c>
      <c r="T9" s="7">
        <f t="shared" si="7"/>
        <v>96300</v>
      </c>
      <c r="U9" s="7">
        <f t="shared" si="8"/>
        <v>9.6300000000000008</v>
      </c>
    </row>
    <row r="10" spans="2:21" x14ac:dyDescent="0.25">
      <c r="B10" s="1" t="s">
        <v>10</v>
      </c>
      <c r="C10" s="1">
        <v>41</v>
      </c>
      <c r="D10" s="1">
        <v>222</v>
      </c>
      <c r="E10" s="3">
        <f t="shared" si="0"/>
        <v>0.12068234449916827</v>
      </c>
      <c r="F10" s="1">
        <f t="shared" si="1"/>
        <v>199800</v>
      </c>
      <c r="G10" s="1">
        <f t="shared" si="2"/>
        <v>19.98</v>
      </c>
      <c r="I10" s="5" t="s">
        <v>34</v>
      </c>
      <c r="J10" s="2">
        <v>13</v>
      </c>
      <c r="K10" s="5">
        <v>105</v>
      </c>
      <c r="L10" s="3">
        <f t="shared" si="3"/>
        <v>5.7084142025345355E-2</v>
      </c>
      <c r="M10" s="6">
        <f t="shared" si="4"/>
        <v>94500</v>
      </c>
      <c r="N10" s="6">
        <f t="shared" si="5"/>
        <v>9.4499999999999993</v>
      </c>
    </row>
    <row r="11" spans="2:21" x14ac:dyDescent="0.25">
      <c r="B11" s="1" t="s">
        <v>11</v>
      </c>
      <c r="C11" s="1">
        <v>42</v>
      </c>
      <c r="D11" s="1">
        <v>47059</v>
      </c>
      <c r="E11" s="3">
        <f t="shared" si="0"/>
        <v>25.581938963001623</v>
      </c>
      <c r="F11" s="1">
        <f t="shared" si="1"/>
        <v>42353100</v>
      </c>
      <c r="G11" s="1">
        <f t="shared" si="2"/>
        <v>4235.3100000000004</v>
      </c>
      <c r="I11" s="5" t="s">
        <v>35</v>
      </c>
      <c r="J11" s="2">
        <v>14</v>
      </c>
      <c r="K11" s="5">
        <v>269</v>
      </c>
      <c r="L11" s="3">
        <f t="shared" si="3"/>
        <v>0.14624413528398003</v>
      </c>
      <c r="M11" s="6">
        <f t="shared" si="4"/>
        <v>242100</v>
      </c>
      <c r="N11" s="6">
        <f t="shared" si="5"/>
        <v>24.21</v>
      </c>
    </row>
    <row r="12" spans="2:21" x14ac:dyDescent="0.25">
      <c r="B12" s="1" t="s">
        <v>12</v>
      </c>
      <c r="C12" s="1">
        <v>43</v>
      </c>
      <c r="D12" s="1">
        <v>161</v>
      </c>
      <c r="E12" s="3">
        <f t="shared" si="0"/>
        <v>8.7521880470117525E-2</v>
      </c>
      <c r="F12" s="1">
        <f t="shared" si="1"/>
        <v>144900</v>
      </c>
      <c r="G12" s="1">
        <f t="shared" si="2"/>
        <v>14.49</v>
      </c>
    </row>
    <row r="13" spans="2:21" x14ac:dyDescent="0.25">
      <c r="B13" s="1" t="s">
        <v>13</v>
      </c>
      <c r="C13" s="1">
        <v>52</v>
      </c>
      <c r="D13" s="1">
        <v>19291</v>
      </c>
      <c r="E13" s="3">
        <f t="shared" si="0"/>
        <v>10.486860845646193</v>
      </c>
      <c r="F13" s="1">
        <f t="shared" si="1"/>
        <v>17361900</v>
      </c>
      <c r="G13" s="1">
        <f t="shared" si="2"/>
        <v>1736.19</v>
      </c>
    </row>
    <row r="14" spans="2:21" x14ac:dyDescent="0.25">
      <c r="B14" s="1" t="s">
        <v>14</v>
      </c>
      <c r="C14" s="1">
        <v>71</v>
      </c>
      <c r="D14" s="1">
        <v>3778</v>
      </c>
      <c r="E14" s="3">
        <f t="shared" si="0"/>
        <v>2.0537743131435033</v>
      </c>
      <c r="F14" s="1">
        <f t="shared" si="1"/>
        <v>3400200</v>
      </c>
      <c r="G14" s="1">
        <f t="shared" si="2"/>
        <v>340.02</v>
      </c>
    </row>
    <row r="15" spans="2:21" x14ac:dyDescent="0.25">
      <c r="B15" s="1" t="s">
        <v>15</v>
      </c>
      <c r="C15" s="1">
        <v>81</v>
      </c>
      <c r="D15" s="1">
        <v>2410</v>
      </c>
      <c r="E15" s="3">
        <f t="shared" si="0"/>
        <v>1.3101101362297096</v>
      </c>
      <c r="F15" s="1">
        <f t="shared" si="1"/>
        <v>2169000</v>
      </c>
      <c r="G15" s="1">
        <f t="shared" si="2"/>
        <v>216.9</v>
      </c>
    </row>
    <row r="16" spans="2:21" x14ac:dyDescent="0.25">
      <c r="B16" s="1" t="s">
        <v>16</v>
      </c>
      <c r="C16" s="1">
        <v>82</v>
      </c>
      <c r="D16" s="1">
        <v>104315</v>
      </c>
      <c r="E16" s="3">
        <f t="shared" si="0"/>
        <v>56.707111560498824</v>
      </c>
      <c r="F16" s="1">
        <f t="shared" si="1"/>
        <v>93883500</v>
      </c>
      <c r="G16" s="1">
        <f t="shared" si="2"/>
        <v>9388.35</v>
      </c>
    </row>
    <row r="17" spans="2:7" x14ac:dyDescent="0.25">
      <c r="B17" s="1" t="s">
        <v>17</v>
      </c>
      <c r="C17" s="1">
        <v>90</v>
      </c>
      <c r="D17" s="1">
        <v>393</v>
      </c>
      <c r="E17" s="3">
        <f t="shared" si="0"/>
        <v>0.21364036661339247</v>
      </c>
      <c r="F17" s="1">
        <f t="shared" si="1"/>
        <v>353700</v>
      </c>
      <c r="G17" s="1">
        <f t="shared" si="2"/>
        <v>35.369999999999997</v>
      </c>
    </row>
    <row r="18" spans="2:7" x14ac:dyDescent="0.25">
      <c r="B18" s="1" t="s">
        <v>18</v>
      </c>
      <c r="C18" s="1">
        <v>95</v>
      </c>
      <c r="D18" s="1">
        <v>576</v>
      </c>
      <c r="E18" s="3">
        <f t="shared" si="0"/>
        <v>0.31312175870054471</v>
      </c>
      <c r="F18" s="1">
        <f t="shared" si="1"/>
        <v>518400</v>
      </c>
      <c r="G18" s="1">
        <f t="shared" si="2"/>
        <v>51.84</v>
      </c>
    </row>
    <row r="19" spans="2:7" x14ac:dyDescent="0.25">
      <c r="E19" s="3"/>
    </row>
    <row r="20" spans="2:7" x14ac:dyDescent="0.25">
      <c r="E20" s="2"/>
      <c r="F20" s="2"/>
    </row>
    <row r="21" spans="2:7" x14ac:dyDescent="0.25">
      <c r="E21" s="2"/>
      <c r="F21" s="2"/>
    </row>
    <row r="22" spans="2:7" x14ac:dyDescent="0.25">
      <c r="E22" s="2"/>
      <c r="F22" s="2"/>
    </row>
    <row r="23" spans="2:7" x14ac:dyDescent="0.25">
      <c r="E23" s="2"/>
      <c r="F23" s="2"/>
    </row>
    <row r="24" spans="2:7" x14ac:dyDescent="0.25">
      <c r="E24" s="2"/>
      <c r="F24" s="2"/>
    </row>
    <row r="25" spans="2:7" x14ac:dyDescent="0.25">
      <c r="E25" s="2"/>
      <c r="F25" s="2"/>
    </row>
    <row r="26" spans="2:7" x14ac:dyDescent="0.25">
      <c r="E26" s="2"/>
      <c r="F26" s="2"/>
    </row>
    <row r="27" spans="2:7" x14ac:dyDescent="0.25">
      <c r="E27" s="2"/>
      <c r="F27" s="2"/>
    </row>
    <row r="28" spans="2:7" x14ac:dyDescent="0.25">
      <c r="E28" s="2"/>
      <c r="F28" s="2"/>
    </row>
    <row r="29" spans="2:7" x14ac:dyDescent="0.25">
      <c r="E29" s="2"/>
      <c r="F29" s="2"/>
    </row>
    <row r="30" spans="2:7" x14ac:dyDescent="0.25">
      <c r="E30" s="2"/>
      <c r="F30" s="2"/>
    </row>
    <row r="31" spans="2:7" x14ac:dyDescent="0.25">
      <c r="E31" s="2"/>
      <c r="F31" s="2"/>
    </row>
    <row r="32" spans="2:7" x14ac:dyDescent="0.25">
      <c r="E32" s="2"/>
      <c r="F32" s="2"/>
    </row>
    <row r="33" spans="5:6" x14ac:dyDescent="0.25">
      <c r="E33" s="2"/>
      <c r="F33" s="2"/>
    </row>
  </sheetData>
  <mergeCells count="3">
    <mergeCell ref="B2:G2"/>
    <mergeCell ref="I2:N2"/>
    <mergeCell ref="P2:U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6765E-3DCF-4B62-A286-41F67F52F87B}">
  <dimension ref="B2:O18"/>
  <sheetViews>
    <sheetView workbookViewId="0"/>
  </sheetViews>
  <sheetFormatPr defaultRowHeight="15" x14ac:dyDescent="0.25"/>
  <cols>
    <col min="2" max="2" width="30" customWidth="1"/>
    <col min="3" max="3" width="18.5703125" bestFit="1" customWidth="1"/>
    <col min="4" max="4" width="20.5703125" bestFit="1" customWidth="1"/>
    <col min="5" max="5" width="12.85546875" customWidth="1"/>
    <col min="7" max="7" width="30" bestFit="1" customWidth="1"/>
    <col min="8" max="8" width="18.5703125" bestFit="1" customWidth="1"/>
    <col min="9" max="9" width="20.5703125" bestFit="1" customWidth="1"/>
    <col min="10" max="10" width="9.7109375" bestFit="1" customWidth="1"/>
    <col min="12" max="12" width="30" bestFit="1" customWidth="1"/>
    <col min="13" max="13" width="18.5703125" bestFit="1" customWidth="1"/>
    <col min="14" max="14" width="20.5703125" bestFit="1" customWidth="1"/>
    <col min="15" max="15" width="10.140625" bestFit="1" customWidth="1"/>
  </cols>
  <sheetData>
    <row r="2" spans="2:15" ht="15.75" thickBot="1" x14ac:dyDescent="0.3">
      <c r="B2" s="25" t="s">
        <v>3</v>
      </c>
      <c r="C2" s="25"/>
      <c r="D2" s="25"/>
      <c r="E2" s="25"/>
      <c r="G2" s="26" t="s">
        <v>21</v>
      </c>
      <c r="H2" s="26"/>
      <c r="I2" s="26"/>
      <c r="J2" s="26"/>
      <c r="L2" s="26" t="s">
        <v>20</v>
      </c>
      <c r="M2" s="26"/>
      <c r="N2" s="26"/>
      <c r="O2" s="26"/>
    </row>
    <row r="3" spans="2:15" ht="15.75" thickBot="1" x14ac:dyDescent="0.3">
      <c r="B3" s="12" t="s">
        <v>0</v>
      </c>
      <c r="C3" s="12" t="s">
        <v>1</v>
      </c>
      <c r="D3" s="12" t="s">
        <v>2</v>
      </c>
      <c r="E3" s="12" t="s">
        <v>50</v>
      </c>
      <c r="G3" s="18" t="s">
        <v>0</v>
      </c>
      <c r="H3" s="18" t="s">
        <v>1</v>
      </c>
      <c r="I3" s="18" t="s">
        <v>2</v>
      </c>
      <c r="J3" s="18" t="s">
        <v>49</v>
      </c>
      <c r="L3" s="18" t="s">
        <v>0</v>
      </c>
      <c r="M3" s="18" t="s">
        <v>1</v>
      </c>
      <c r="N3" s="18" t="s">
        <v>2</v>
      </c>
      <c r="O3" s="18" t="s">
        <v>50</v>
      </c>
    </row>
    <row r="4" spans="2:15" x14ac:dyDescent="0.25">
      <c r="B4" s="10" t="s">
        <v>4</v>
      </c>
      <c r="C4" s="10">
        <v>11</v>
      </c>
      <c r="D4" s="11">
        <v>1.0328669123802691E-2</v>
      </c>
      <c r="E4" s="10">
        <v>1.71</v>
      </c>
      <c r="G4" s="17" t="s">
        <v>5</v>
      </c>
      <c r="H4" s="17">
        <v>21</v>
      </c>
      <c r="I4" s="20">
        <v>2.3594779438008238</v>
      </c>
      <c r="J4" s="17">
        <v>220.14</v>
      </c>
      <c r="L4" s="17" t="s">
        <v>4</v>
      </c>
      <c r="M4" s="17">
        <v>11</v>
      </c>
      <c r="N4" s="20">
        <v>1.0328669123802691E-2</v>
      </c>
      <c r="O4" s="17">
        <v>1.71</v>
      </c>
    </row>
    <row r="5" spans="2:15" x14ac:dyDescent="0.25">
      <c r="B5" s="8" t="s">
        <v>5</v>
      </c>
      <c r="C5" s="8">
        <v>21</v>
      </c>
      <c r="D5" s="9">
        <v>1.808604324994292</v>
      </c>
      <c r="E5" s="8">
        <v>299.43</v>
      </c>
      <c r="G5" s="16" t="s">
        <v>6</v>
      </c>
      <c r="H5" s="16">
        <v>22</v>
      </c>
      <c r="I5" s="21">
        <v>0.83247320748164788</v>
      </c>
      <c r="J5" s="16">
        <v>77.67</v>
      </c>
      <c r="L5" s="16" t="s">
        <v>5</v>
      </c>
      <c r="M5" s="16">
        <v>21</v>
      </c>
      <c r="N5" s="21">
        <v>1.808604324994292</v>
      </c>
      <c r="O5" s="16">
        <v>299.43</v>
      </c>
    </row>
    <row r="6" spans="2:15" x14ac:dyDescent="0.25">
      <c r="B6" s="8" t="s">
        <v>6</v>
      </c>
      <c r="C6" s="8">
        <v>22</v>
      </c>
      <c r="D6" s="9">
        <v>0.88663470215379936</v>
      </c>
      <c r="E6" s="8">
        <v>146.79</v>
      </c>
      <c r="G6" s="16" t="s">
        <v>7</v>
      </c>
      <c r="H6" s="16">
        <v>23</v>
      </c>
      <c r="I6" s="21">
        <v>0.18327915344323653</v>
      </c>
      <c r="J6" s="16">
        <v>17.100000000000001</v>
      </c>
      <c r="L6" s="16" t="s">
        <v>6</v>
      </c>
      <c r="M6" s="16">
        <v>22</v>
      </c>
      <c r="N6" s="21">
        <v>0.88663470215379936</v>
      </c>
      <c r="O6" s="16">
        <v>146.79</v>
      </c>
    </row>
    <row r="7" spans="2:15" x14ac:dyDescent="0.25">
      <c r="B7" s="8" t="s">
        <v>7</v>
      </c>
      <c r="C7" s="8">
        <v>23</v>
      </c>
      <c r="D7" s="9">
        <v>0.27506876719179796</v>
      </c>
      <c r="E7" s="8">
        <v>45.54</v>
      </c>
      <c r="G7" s="16" t="s">
        <v>8</v>
      </c>
      <c r="H7" s="16">
        <v>24</v>
      </c>
      <c r="I7" s="21">
        <v>1.254015260401092E-2</v>
      </c>
      <c r="J7" s="16">
        <v>1.17</v>
      </c>
      <c r="L7" s="16" t="s">
        <v>7</v>
      </c>
      <c r="M7" s="16">
        <v>23</v>
      </c>
      <c r="N7" s="21">
        <v>0.27506876719179796</v>
      </c>
      <c r="O7" s="16">
        <v>45.54</v>
      </c>
    </row>
    <row r="8" spans="2:15" x14ac:dyDescent="0.25">
      <c r="B8" s="8" t="s">
        <v>8</v>
      </c>
      <c r="C8" s="8">
        <v>24</v>
      </c>
      <c r="D8" s="9">
        <v>3.098600737140807E-2</v>
      </c>
      <c r="E8" s="8">
        <v>5.13</v>
      </c>
      <c r="G8" s="16" t="s">
        <v>9</v>
      </c>
      <c r="H8" s="16">
        <v>31</v>
      </c>
      <c r="I8" s="21">
        <v>3.086806794833457E-2</v>
      </c>
      <c r="J8" s="16">
        <v>2.88</v>
      </c>
      <c r="L8" s="16" t="s">
        <v>8</v>
      </c>
      <c r="M8" s="16">
        <v>24</v>
      </c>
      <c r="N8" s="21">
        <v>3.098600737140807E-2</v>
      </c>
      <c r="O8" s="16">
        <v>5.13</v>
      </c>
    </row>
    <row r="9" spans="2:15" x14ac:dyDescent="0.25">
      <c r="B9" s="8" t="s">
        <v>9</v>
      </c>
      <c r="C9" s="8">
        <v>31</v>
      </c>
      <c r="D9" s="9">
        <v>0.11361536036182959</v>
      </c>
      <c r="E9" s="8">
        <v>18.809999999999999</v>
      </c>
      <c r="G9" s="16" t="s">
        <v>10</v>
      </c>
      <c r="H9" s="16">
        <v>41</v>
      </c>
      <c r="I9" s="21">
        <v>9.646271233854553E-4</v>
      </c>
      <c r="J9" s="16">
        <v>0.09</v>
      </c>
      <c r="L9" s="16" t="s">
        <v>9</v>
      </c>
      <c r="M9" s="16">
        <v>31</v>
      </c>
      <c r="N9" s="21">
        <v>0.11361536036182959</v>
      </c>
      <c r="O9" s="16">
        <v>18.809999999999999</v>
      </c>
    </row>
    <row r="10" spans="2:15" x14ac:dyDescent="0.25">
      <c r="B10" s="8" t="s">
        <v>10</v>
      </c>
      <c r="C10" s="8">
        <v>41</v>
      </c>
      <c r="D10" s="9">
        <v>0.12068234449916827</v>
      </c>
      <c r="E10" s="8">
        <v>19.98</v>
      </c>
      <c r="G10" s="16" t="s">
        <v>11</v>
      </c>
      <c r="H10" s="16">
        <v>42</v>
      </c>
      <c r="I10" s="21">
        <v>8.7752129414374878</v>
      </c>
      <c r="J10" s="16">
        <v>818.73</v>
      </c>
      <c r="L10" s="16" t="s">
        <v>10</v>
      </c>
      <c r="M10" s="16">
        <v>41</v>
      </c>
      <c r="N10" s="21">
        <v>0.12068234449916827</v>
      </c>
      <c r="O10" s="16">
        <v>19.98</v>
      </c>
    </row>
    <row r="11" spans="2:15" x14ac:dyDescent="0.25">
      <c r="B11" s="8" t="s">
        <v>11</v>
      </c>
      <c r="C11" s="8">
        <v>42</v>
      </c>
      <c r="D11" s="9">
        <v>25.581938963001623</v>
      </c>
      <c r="E11" s="8">
        <v>4235.3100000000004</v>
      </c>
      <c r="G11" s="16" t="s">
        <v>13</v>
      </c>
      <c r="H11" s="16">
        <v>52</v>
      </c>
      <c r="I11" s="21">
        <v>2.9006337600200642</v>
      </c>
      <c r="J11" s="16">
        <v>270.63</v>
      </c>
      <c r="L11" s="16" t="s">
        <v>11</v>
      </c>
      <c r="M11" s="16">
        <v>42</v>
      </c>
      <c r="N11" s="21">
        <v>25.581938963001623</v>
      </c>
      <c r="O11" s="16">
        <v>4235.3100000000004</v>
      </c>
    </row>
    <row r="12" spans="2:15" x14ac:dyDescent="0.25">
      <c r="B12" s="8" t="s">
        <v>12</v>
      </c>
      <c r="C12" s="8">
        <v>43</v>
      </c>
      <c r="D12" s="9">
        <v>8.7521880470117525E-2</v>
      </c>
      <c r="E12" s="8">
        <v>14.49</v>
      </c>
      <c r="G12" s="16" t="s">
        <v>14</v>
      </c>
      <c r="H12" s="16">
        <v>71</v>
      </c>
      <c r="I12" s="21">
        <v>0.71671795267539329</v>
      </c>
      <c r="J12" s="16">
        <v>66.87</v>
      </c>
      <c r="L12" s="16" t="s">
        <v>12</v>
      </c>
      <c r="M12" s="16">
        <v>43</v>
      </c>
      <c r="N12" s="21">
        <v>8.7521880470117525E-2</v>
      </c>
      <c r="O12" s="16">
        <v>14.49</v>
      </c>
    </row>
    <row r="13" spans="2:15" x14ac:dyDescent="0.25">
      <c r="B13" s="8" t="s">
        <v>13</v>
      </c>
      <c r="C13" s="8">
        <v>52</v>
      </c>
      <c r="D13" s="9">
        <v>10.486860845646193</v>
      </c>
      <c r="E13" s="8">
        <v>1736.19</v>
      </c>
      <c r="G13" s="16" t="s">
        <v>15</v>
      </c>
      <c r="H13" s="16">
        <v>81</v>
      </c>
      <c r="I13" s="21">
        <v>1.7286118051067358</v>
      </c>
      <c r="J13" s="16">
        <v>161.28</v>
      </c>
      <c r="L13" s="16" t="s">
        <v>13</v>
      </c>
      <c r="M13" s="16">
        <v>52</v>
      </c>
      <c r="N13" s="21">
        <v>10.486860845646193</v>
      </c>
      <c r="O13" s="16">
        <v>1736.19</v>
      </c>
    </row>
    <row r="14" spans="2:15" x14ac:dyDescent="0.25">
      <c r="B14" s="8" t="s">
        <v>14</v>
      </c>
      <c r="C14" s="8">
        <v>71</v>
      </c>
      <c r="D14" s="9">
        <v>2.0537743131435033</v>
      </c>
      <c r="E14" s="8">
        <v>340.02</v>
      </c>
      <c r="G14" s="16" t="s">
        <v>16</v>
      </c>
      <c r="H14" s="16">
        <v>82</v>
      </c>
      <c r="I14" s="21">
        <v>82.346359014922783</v>
      </c>
      <c r="J14" s="16">
        <v>7682.94</v>
      </c>
      <c r="L14" s="16" t="s">
        <v>14</v>
      </c>
      <c r="M14" s="16">
        <v>71</v>
      </c>
      <c r="N14" s="21">
        <v>2.0537743131435033</v>
      </c>
      <c r="O14" s="16">
        <v>340.02</v>
      </c>
    </row>
    <row r="15" spans="2:15" x14ac:dyDescent="0.25">
      <c r="B15" s="8" t="s">
        <v>15</v>
      </c>
      <c r="C15" s="8">
        <v>81</v>
      </c>
      <c r="D15" s="9">
        <v>1.3101101362297096</v>
      </c>
      <c r="E15" s="8">
        <v>216.9</v>
      </c>
      <c r="G15" s="16" t="s">
        <v>17</v>
      </c>
      <c r="H15" s="16">
        <v>90</v>
      </c>
      <c r="I15" s="21">
        <v>0.10417972932562918</v>
      </c>
      <c r="J15" s="16">
        <v>9.7200000000000006</v>
      </c>
      <c r="L15" s="16" t="s">
        <v>15</v>
      </c>
      <c r="M15" s="16">
        <v>81</v>
      </c>
      <c r="N15" s="21">
        <v>1.3101101362297096</v>
      </c>
      <c r="O15" s="16">
        <v>216.9</v>
      </c>
    </row>
    <row r="16" spans="2:15" ht="15.75" thickBot="1" x14ac:dyDescent="0.3">
      <c r="B16" s="8" t="s">
        <v>16</v>
      </c>
      <c r="C16" s="8">
        <v>82</v>
      </c>
      <c r="D16" s="9">
        <v>56.707111560498824</v>
      </c>
      <c r="E16" s="8">
        <v>9388.35</v>
      </c>
      <c r="G16" s="19" t="s">
        <v>18</v>
      </c>
      <c r="H16" s="19">
        <v>95</v>
      </c>
      <c r="I16" s="22">
        <v>8.6816441104690979E-3</v>
      </c>
      <c r="J16" s="19">
        <v>0.81</v>
      </c>
      <c r="L16" s="16" t="s">
        <v>16</v>
      </c>
      <c r="M16" s="16">
        <v>82</v>
      </c>
      <c r="N16" s="21">
        <v>56.707111560498824</v>
      </c>
      <c r="O16" s="16">
        <v>9388.35</v>
      </c>
    </row>
    <row r="17" spans="2:15" x14ac:dyDescent="0.25">
      <c r="B17" s="8" t="s">
        <v>17</v>
      </c>
      <c r="C17" s="8">
        <v>90</v>
      </c>
      <c r="D17" s="9">
        <v>0.21364036661339247</v>
      </c>
      <c r="E17" s="8">
        <v>35.369999999999997</v>
      </c>
      <c r="L17" s="16" t="s">
        <v>17</v>
      </c>
      <c r="M17" s="16">
        <v>90</v>
      </c>
      <c r="N17" s="21">
        <v>0.21364036661339247</v>
      </c>
      <c r="O17" s="16">
        <v>35.369999999999997</v>
      </c>
    </row>
    <row r="18" spans="2:15" ht="15.75" thickBot="1" x14ac:dyDescent="0.3">
      <c r="B18" s="13" t="s">
        <v>18</v>
      </c>
      <c r="C18" s="13">
        <v>95</v>
      </c>
      <c r="D18" s="14">
        <v>0.31312175870054471</v>
      </c>
      <c r="E18" s="13">
        <v>51.84</v>
      </c>
      <c r="L18" s="19" t="s">
        <v>18</v>
      </c>
      <c r="M18" s="19">
        <v>95</v>
      </c>
      <c r="N18" s="22">
        <v>0.31312175870054471</v>
      </c>
      <c r="O18" s="19">
        <v>51.84</v>
      </c>
    </row>
  </sheetData>
  <mergeCells count="3">
    <mergeCell ref="B2:E2"/>
    <mergeCell ref="G2:J2"/>
    <mergeCell ref="L2:O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549DD-BFA4-4E68-B8DD-B94382333A79}">
  <dimension ref="B2:L12"/>
  <sheetViews>
    <sheetView workbookViewId="0"/>
  </sheetViews>
  <sheetFormatPr defaultRowHeight="15" x14ac:dyDescent="0.25"/>
  <cols>
    <col min="2" max="2" width="15.7109375" bestFit="1" customWidth="1"/>
    <col min="3" max="3" width="20.5703125" bestFit="1" customWidth="1"/>
    <col min="4" max="4" width="9.7109375" bestFit="1" customWidth="1"/>
    <col min="6" max="6" width="14.28515625" bestFit="1" customWidth="1"/>
    <col min="7" max="7" width="20.5703125" bestFit="1" customWidth="1"/>
    <col min="8" max="8" width="9.7109375" bestFit="1" customWidth="1"/>
    <col min="10" max="10" width="14.28515625" bestFit="1" customWidth="1"/>
    <col min="11" max="11" width="20.5703125" bestFit="1" customWidth="1"/>
    <col min="12" max="12" width="9.7109375" bestFit="1" customWidth="1"/>
  </cols>
  <sheetData>
    <row r="2" spans="2:12" ht="15.75" thickBot="1" x14ac:dyDescent="0.3">
      <c r="B2" s="25" t="s">
        <v>36</v>
      </c>
      <c r="C2" s="25"/>
      <c r="D2" s="25"/>
      <c r="F2" s="26" t="s">
        <v>37</v>
      </c>
      <c r="G2" s="26"/>
      <c r="H2" s="26"/>
      <c r="I2" s="15"/>
      <c r="J2" s="26" t="s">
        <v>24</v>
      </c>
      <c r="K2" s="26"/>
      <c r="L2" s="26"/>
    </row>
    <row r="3" spans="2:12" ht="15.75" thickBot="1" x14ac:dyDescent="0.3">
      <c r="B3" s="18" t="s">
        <v>53</v>
      </c>
      <c r="C3" s="18" t="s">
        <v>2</v>
      </c>
      <c r="D3" s="18" t="s">
        <v>49</v>
      </c>
      <c r="F3" s="18" t="s">
        <v>53</v>
      </c>
      <c r="G3" s="18" t="s">
        <v>2</v>
      </c>
      <c r="H3" s="18" t="s">
        <v>49</v>
      </c>
      <c r="I3" s="15"/>
      <c r="J3" s="18" t="s">
        <v>53</v>
      </c>
      <c r="K3" s="18" t="s">
        <v>2</v>
      </c>
      <c r="L3" s="18" t="s">
        <v>49</v>
      </c>
    </row>
    <row r="4" spans="2:12" x14ac:dyDescent="0.25">
      <c r="B4" s="17" t="s">
        <v>25</v>
      </c>
      <c r="C4" s="20">
        <v>0.10486915556129199</v>
      </c>
      <c r="D4" s="20">
        <v>11.7</v>
      </c>
      <c r="F4" s="17" t="s">
        <v>27</v>
      </c>
      <c r="G4" s="20">
        <v>4.4251798422402659</v>
      </c>
      <c r="H4" s="17">
        <v>413.01</v>
      </c>
      <c r="I4" s="15"/>
      <c r="J4" s="17" t="s">
        <v>27</v>
      </c>
      <c r="K4" s="20">
        <v>12.540570515225156</v>
      </c>
      <c r="L4" s="17">
        <v>2076.0300000000002</v>
      </c>
    </row>
    <row r="5" spans="2:12" x14ac:dyDescent="0.25">
      <c r="B5" s="16" t="s">
        <v>26</v>
      </c>
      <c r="C5" s="21">
        <v>3.2291633054757831</v>
      </c>
      <c r="D5" s="21">
        <v>360.27</v>
      </c>
      <c r="F5" s="16" t="s">
        <v>28</v>
      </c>
      <c r="G5" s="21">
        <v>19.577250197681821</v>
      </c>
      <c r="H5" s="16">
        <v>1827.18</v>
      </c>
      <c r="I5" s="15"/>
      <c r="J5" s="16" t="s">
        <v>28</v>
      </c>
      <c r="K5" s="21">
        <v>29.916983347740285</v>
      </c>
      <c r="L5" s="16">
        <v>4952.6099999999997</v>
      </c>
    </row>
    <row r="6" spans="2:12" x14ac:dyDescent="0.25">
      <c r="B6" s="16" t="s">
        <v>27</v>
      </c>
      <c r="C6" s="21">
        <v>12.82146429608596</v>
      </c>
      <c r="D6" s="21">
        <v>1430.46</v>
      </c>
      <c r="F6" s="16" t="s">
        <v>30</v>
      </c>
      <c r="G6" s="21">
        <v>0.68272550191896009</v>
      </c>
      <c r="H6" s="16">
        <v>63.72</v>
      </c>
      <c r="I6" s="15"/>
      <c r="J6" s="16" t="s">
        <v>30</v>
      </c>
      <c r="K6" s="21">
        <v>0.48222508549029847</v>
      </c>
      <c r="L6" s="16">
        <v>79.83</v>
      </c>
    </row>
    <row r="7" spans="2:12" x14ac:dyDescent="0.25">
      <c r="B7" s="16" t="s">
        <v>28</v>
      </c>
      <c r="C7" s="21">
        <v>4.9724113452292595</v>
      </c>
      <c r="D7" s="21">
        <v>554.76</v>
      </c>
      <c r="F7" s="16" t="s">
        <v>31</v>
      </c>
      <c r="G7" s="21">
        <v>72.233900985516186</v>
      </c>
      <c r="H7" s="16">
        <v>6741.72</v>
      </c>
      <c r="I7" s="15"/>
      <c r="J7" s="16" t="s">
        <v>31</v>
      </c>
      <c r="K7" s="21">
        <v>50.602101783743528</v>
      </c>
      <c r="L7" s="16">
        <v>8376.93</v>
      </c>
    </row>
    <row r="8" spans="2:12" x14ac:dyDescent="0.25">
      <c r="B8" s="16" t="s">
        <v>29</v>
      </c>
      <c r="C8" s="21">
        <v>3.060565970765706</v>
      </c>
      <c r="D8" s="21">
        <v>341.46</v>
      </c>
      <c r="F8" s="16" t="s">
        <v>32</v>
      </c>
      <c r="G8" s="21">
        <v>2.4338971283099653</v>
      </c>
      <c r="H8" s="16">
        <v>227.16</v>
      </c>
      <c r="I8" s="15"/>
      <c r="J8" s="16" t="s">
        <v>32</v>
      </c>
      <c r="K8" s="21">
        <v>5.4110330055072602</v>
      </c>
      <c r="L8" s="16">
        <v>895.77</v>
      </c>
    </row>
    <row r="9" spans="2:12" x14ac:dyDescent="0.25">
      <c r="B9" s="16" t="s">
        <v>30</v>
      </c>
      <c r="C9" s="21">
        <v>1.5891710496595786</v>
      </c>
      <c r="D9" s="21">
        <v>177.3</v>
      </c>
      <c r="F9" s="16" t="s">
        <v>33</v>
      </c>
      <c r="G9" s="21">
        <v>0.6345104240998245</v>
      </c>
      <c r="H9" s="16">
        <v>59.22</v>
      </c>
      <c r="I9" s="15"/>
      <c r="J9" s="16" t="s">
        <v>33</v>
      </c>
      <c r="K9" s="21">
        <v>0.84375798498415244</v>
      </c>
      <c r="L9" s="16">
        <v>139.68</v>
      </c>
    </row>
    <row r="10" spans="2:12" ht="15.75" thickBot="1" x14ac:dyDescent="0.3">
      <c r="B10" s="16" t="s">
        <v>31</v>
      </c>
      <c r="C10" s="21">
        <v>72.563002161917979</v>
      </c>
      <c r="D10" s="21">
        <v>8095.68</v>
      </c>
      <c r="F10" s="19" t="s">
        <v>34</v>
      </c>
      <c r="G10" s="22">
        <v>1.2535920232975254E-2</v>
      </c>
      <c r="H10" s="19">
        <v>1.17</v>
      </c>
      <c r="I10" s="15"/>
      <c r="J10" s="16" t="s">
        <v>34</v>
      </c>
      <c r="K10" s="21">
        <v>5.7084142025345355E-2</v>
      </c>
      <c r="L10" s="16">
        <v>9.4499999999999993</v>
      </c>
    </row>
    <row r="11" spans="2:12" ht="15.75" thickBot="1" x14ac:dyDescent="0.3">
      <c r="B11" s="16" t="s">
        <v>33</v>
      </c>
      <c r="C11" s="21">
        <v>1.6295053402600754</v>
      </c>
      <c r="D11" s="21">
        <v>181.8</v>
      </c>
      <c r="F11" s="15"/>
      <c r="G11" s="15"/>
      <c r="H11" s="15"/>
      <c r="I11" s="15"/>
      <c r="J11" s="19" t="s">
        <v>35</v>
      </c>
      <c r="K11" s="22">
        <v>0.14624413528398003</v>
      </c>
      <c r="L11" s="19">
        <v>24.21</v>
      </c>
    </row>
    <row r="12" spans="2:12" ht="15.75" thickBot="1" x14ac:dyDescent="0.3">
      <c r="B12" s="19" t="s">
        <v>35</v>
      </c>
      <c r="C12" s="22">
        <v>2.984737504436772E-2</v>
      </c>
      <c r="D12" s="22">
        <v>3.33</v>
      </c>
    </row>
  </sheetData>
  <mergeCells count="3">
    <mergeCell ref="B2:D2"/>
    <mergeCell ref="F2:H2"/>
    <mergeCell ref="J2:L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2C4C5-7EFA-43C0-A974-05AA4A031C4E}">
  <dimension ref="B2:L10"/>
  <sheetViews>
    <sheetView workbookViewId="0"/>
  </sheetViews>
  <sheetFormatPr defaultRowHeight="15" x14ac:dyDescent="0.25"/>
  <cols>
    <col min="1" max="1" width="9.140625" style="15"/>
    <col min="2" max="2" width="20.28515625" style="15" bestFit="1" customWidth="1"/>
    <col min="3" max="3" width="20.5703125" style="15" bestFit="1" customWidth="1"/>
    <col min="4" max="4" width="9.7109375" style="15" bestFit="1" customWidth="1"/>
    <col min="5" max="5" width="9.140625" style="15"/>
    <col min="6" max="6" width="20.28515625" style="15" bestFit="1" customWidth="1"/>
    <col min="7" max="7" width="20.5703125" style="15" bestFit="1" customWidth="1"/>
    <col min="8" max="8" width="9.7109375" style="15" bestFit="1" customWidth="1"/>
    <col min="9" max="9" width="9.140625" style="15"/>
    <col min="10" max="10" width="20.28515625" style="15" bestFit="1" customWidth="1"/>
    <col min="11" max="11" width="20.5703125" style="15" bestFit="1" customWidth="1"/>
    <col min="12" max="12" width="9.7109375" style="15" bestFit="1" customWidth="1"/>
    <col min="13" max="16384" width="9.140625" style="15"/>
  </cols>
  <sheetData>
    <row r="2" spans="2:12" ht="15.75" thickBot="1" x14ac:dyDescent="0.3">
      <c r="B2" s="26" t="s">
        <v>41</v>
      </c>
      <c r="C2" s="26"/>
      <c r="D2" s="26"/>
      <c r="F2" s="26" t="s">
        <v>51</v>
      </c>
      <c r="G2" s="26"/>
      <c r="H2" s="26"/>
      <c r="J2" s="26" t="s">
        <v>52</v>
      </c>
      <c r="K2" s="26"/>
      <c r="L2" s="26"/>
    </row>
    <row r="3" spans="2:12" ht="15.75" thickBot="1" x14ac:dyDescent="0.3">
      <c r="B3" s="18" t="s">
        <v>38</v>
      </c>
      <c r="C3" s="18" t="s">
        <v>2</v>
      </c>
      <c r="D3" s="18" t="s">
        <v>49</v>
      </c>
      <c r="F3" s="18" t="s">
        <v>38</v>
      </c>
      <c r="G3" s="18" t="s">
        <v>2</v>
      </c>
      <c r="H3" s="18" t="s">
        <v>49</v>
      </c>
      <c r="J3" s="18" t="s">
        <v>38</v>
      </c>
      <c r="K3" s="18" t="s">
        <v>2</v>
      </c>
      <c r="L3" s="18" t="s">
        <v>49</v>
      </c>
    </row>
    <row r="4" spans="2:12" x14ac:dyDescent="0.25">
      <c r="B4" s="17" t="s">
        <v>42</v>
      </c>
      <c r="C4" s="20">
        <v>0.83249975799425635</v>
      </c>
      <c r="D4" s="17">
        <v>92.88</v>
      </c>
      <c r="F4" s="17" t="s">
        <v>43</v>
      </c>
      <c r="G4" s="20">
        <v>16.273553065514648</v>
      </c>
      <c r="H4" s="17">
        <v>1518.84</v>
      </c>
      <c r="J4" s="17" t="s">
        <v>43</v>
      </c>
      <c r="K4" s="20">
        <v>37.159601824517914</v>
      </c>
      <c r="L4" s="17">
        <v>6151.59</v>
      </c>
    </row>
    <row r="5" spans="2:12" x14ac:dyDescent="0.25">
      <c r="B5" s="16" t="s">
        <v>43</v>
      </c>
      <c r="C5" s="21">
        <v>9.2196121454615856</v>
      </c>
      <c r="D5" s="16">
        <v>1028.6099999999999</v>
      </c>
      <c r="F5" s="16" t="s">
        <v>44</v>
      </c>
      <c r="G5" s="21">
        <v>62.521455709629514</v>
      </c>
      <c r="H5" s="16">
        <v>5835.24</v>
      </c>
      <c r="J5" s="16" t="s">
        <v>44</v>
      </c>
      <c r="K5" s="21">
        <v>31.055947895769791</v>
      </c>
      <c r="L5" s="16">
        <v>5141.16</v>
      </c>
    </row>
    <row r="6" spans="2:12" x14ac:dyDescent="0.25">
      <c r="B6" s="16" t="s">
        <v>44</v>
      </c>
      <c r="C6" s="21">
        <v>69.603271917653515</v>
      </c>
      <c r="D6" s="16">
        <v>7765.47</v>
      </c>
      <c r="F6" s="16" t="s">
        <v>45</v>
      </c>
      <c r="G6" s="21">
        <v>1.3220574338006983</v>
      </c>
      <c r="H6" s="16">
        <v>123.39</v>
      </c>
      <c r="J6" s="16" t="s">
        <v>45</v>
      </c>
      <c r="K6" s="21">
        <v>0.79428506189551973</v>
      </c>
      <c r="L6" s="16">
        <v>131.49</v>
      </c>
    </row>
    <row r="7" spans="2:12" x14ac:dyDescent="0.25">
      <c r="B7" s="16" t="s">
        <v>45</v>
      </c>
      <c r="C7" s="21">
        <v>1.4052466845213127</v>
      </c>
      <c r="D7" s="16">
        <v>156.78</v>
      </c>
      <c r="F7" s="16" t="s">
        <v>46</v>
      </c>
      <c r="G7" s="21">
        <v>0.56797361670941737</v>
      </c>
      <c r="H7" s="16">
        <v>53.01</v>
      </c>
      <c r="J7" s="16" t="s">
        <v>46</v>
      </c>
      <c r="K7" s="21">
        <v>5.9758941823104399</v>
      </c>
      <c r="L7" s="16">
        <v>989.28</v>
      </c>
    </row>
    <row r="8" spans="2:12" x14ac:dyDescent="0.25">
      <c r="B8" s="16" t="s">
        <v>46</v>
      </c>
      <c r="C8" s="21">
        <v>0.16295053402600757</v>
      </c>
      <c r="D8" s="16">
        <v>18.18</v>
      </c>
      <c r="F8" s="16" t="s">
        <v>47</v>
      </c>
      <c r="G8" s="21">
        <v>19.302424254112747</v>
      </c>
      <c r="H8" s="16">
        <v>1801.53</v>
      </c>
      <c r="J8" s="16" t="s">
        <v>47</v>
      </c>
      <c r="K8" s="21">
        <v>24.956099576490033</v>
      </c>
      <c r="L8" s="16">
        <v>4131.3599999999997</v>
      </c>
    </row>
    <row r="9" spans="2:12" ht="15.75" thickBot="1" x14ac:dyDescent="0.3">
      <c r="B9" s="16" t="s">
        <v>47</v>
      </c>
      <c r="C9" s="21">
        <v>18.746571585298959</v>
      </c>
      <c r="D9" s="16">
        <v>2091.5100000000002</v>
      </c>
      <c r="F9" s="19" t="s">
        <v>35</v>
      </c>
      <c r="G9" s="22">
        <v>1.2535920232975254E-2</v>
      </c>
      <c r="H9" s="19">
        <v>1.17</v>
      </c>
      <c r="J9" s="19" t="s">
        <v>35</v>
      </c>
      <c r="K9" s="22">
        <v>5.8171459016304321E-2</v>
      </c>
      <c r="L9" s="19">
        <v>9.6300000000000008</v>
      </c>
    </row>
    <row r="10" spans="2:12" ht="15.75" thickBot="1" x14ac:dyDescent="0.3">
      <c r="B10" s="19" t="s">
        <v>35</v>
      </c>
      <c r="C10" s="22">
        <v>2.984737504436772E-2</v>
      </c>
      <c r="D10" s="19">
        <v>3.33</v>
      </c>
    </row>
  </sheetData>
  <mergeCells count="3">
    <mergeCell ref="B2:D2"/>
    <mergeCell ref="F2:H2"/>
    <mergeCell ref="J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Hangman Creek</vt:lpstr>
      <vt:lpstr>Sheet2</vt:lpstr>
      <vt:lpstr>Rock Creek Canyon</vt:lpstr>
      <vt:lpstr>Upper Rock Creek</vt:lpstr>
      <vt:lpstr>Little Hangman Creek</vt:lpstr>
      <vt:lpstr>All Basins Land Use Tables</vt:lpstr>
      <vt:lpstr>All Basins Soil Texture Tables</vt:lpstr>
      <vt:lpstr>All Basins Hydro Groups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2024-04-11T19:32:25Z</dcterms:created>
  <dcterms:modified xsi:type="dcterms:W3CDTF">2024-05-08T13:34:17Z</dcterms:modified>
</cp:coreProperties>
</file>